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6"/>
  </bookViews>
  <sheets>
    <sheet name="皮山县" sheetId="25" r:id="rId1"/>
    <sheet name="墨玉县" sheetId="24" r:id="rId2"/>
    <sheet name="和田县" sheetId="21" r:id="rId3"/>
    <sheet name="洛浦县" sheetId="22" r:id="rId4"/>
    <sheet name="策勒县" sheetId="19" r:id="rId5"/>
    <sheet name="于田县" sheetId="26" r:id="rId6"/>
    <sheet name="民丰县" sheetId="23" r:id="rId7"/>
    <sheet name="和田市" sheetId="20" r:id="rId8"/>
    <sheet name="附件2" sheetId="4" r:id="rId9"/>
    <sheet name="附件3" sheetId="18" r:id="rId10"/>
    <sheet name="附件4" sheetId="27" r:id="rId11"/>
    <sheet name="资金来源" sheetId="9"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0" hidden="1">皮山县!$A$6:$W$158</definedName>
    <definedName name="_xlnm._FilterDatabase" localSheetId="1" hidden="1">墨玉县!$A$6:$W$202</definedName>
    <definedName name="_xlnm._FilterDatabase" localSheetId="2" hidden="1">和田县!$A$6:$W$159</definedName>
    <definedName name="_xlnm._FilterDatabase" localSheetId="3" hidden="1">洛浦县!$A$6:$W$217</definedName>
    <definedName name="_xlnm._FilterDatabase" localSheetId="4" hidden="1">策勒县!$A$6:$W$89</definedName>
    <definedName name="_xlnm._FilterDatabase" localSheetId="5" hidden="1">于田县!$A$6:$W$129</definedName>
    <definedName name="_xlnm._FilterDatabase" localSheetId="6" hidden="1">民丰县!$A$6:$W$85</definedName>
    <definedName name="_xlnm._FilterDatabase" localSheetId="7" hidden="1">和田市!$A$6:$W$117</definedName>
    <definedName name="县级安排">资金来源!$C$2:$C$5</definedName>
    <definedName name="自治区">资金来源!$B$2:$B$18</definedName>
    <definedName name="中央">资金来源!$A$2:$A$20</definedName>
    <definedName name="县级安排" localSheetId="9">[2]资金来源!$C$2:$C$5</definedName>
    <definedName name="自治区" localSheetId="9">[2]资金来源!$B$2:$B$18</definedName>
    <definedName name="中央" localSheetId="9">[2]资金来源!$A$2:$A$20</definedName>
    <definedName name="县级安排" localSheetId="4">[3]资金来源!$C$2:$C$5</definedName>
    <definedName name="自治区" localSheetId="4">[3]资金来源!$B$2:$B$18</definedName>
    <definedName name="中央" localSheetId="4">[3]资金来源!$A$2:$A$20</definedName>
    <definedName name="县级安排" localSheetId="7">[4]资金来源!$C$2:$C$5</definedName>
    <definedName name="自治区" localSheetId="7">[4]资金来源!$B$2:$B$18</definedName>
    <definedName name="中央" localSheetId="7">[4]资金来源!$A$2:$A$20</definedName>
    <definedName name="县级安排" localSheetId="2">[5]资金来源!$C$2:$C$5</definedName>
    <definedName name="自治区" localSheetId="2">[5]资金来源!$B$2:$B$18</definedName>
    <definedName name="中央" localSheetId="2">[5]资金来源!$A$2:$A$20</definedName>
    <definedName name="县级安排" localSheetId="3">[6]资金来源!$C$2:$C$5</definedName>
    <definedName name="自治区" localSheetId="3">[6]资金来源!$B$2:$B$18</definedName>
    <definedName name="中央" localSheetId="3">[6]资金来源!$A$2:$A$20</definedName>
    <definedName name="县级安排" localSheetId="6">[7]资金来源!$C$2:$C$5</definedName>
    <definedName name="自治区" localSheetId="6">[7]资金来源!$B$2:$B$18</definedName>
    <definedName name="中央" localSheetId="6">[7]资金来源!$A$2:$A$20</definedName>
    <definedName name="县级安排" localSheetId="1">[8]资金来源!$C$2:$C$5</definedName>
    <definedName name="自治区" localSheetId="1">[8]资金来源!$B$2:$B$18</definedName>
    <definedName name="中央" localSheetId="1">[8]资金来源!$A$2:$A$20</definedName>
    <definedName name="县级安排" localSheetId="0">[9]资金来源!$C$2:$C$5</definedName>
    <definedName name="自治区" localSheetId="0">[9]资金来源!$B$2:$B$18</definedName>
    <definedName name="中央" localSheetId="0">[9]资金来源!$A$2:$A$20</definedName>
    <definedName name="县级安排" localSheetId="5">[10]资金来源!$C$2:$C$5</definedName>
    <definedName name="自治区" localSheetId="5">[10]资金来源!$B$2:$B$18</definedName>
    <definedName name="中央" localSheetId="5">[10]资金来源!$A$2:$A$20</definedName>
  </definedNames>
  <calcPr calcId="144525"/>
</workbook>
</file>

<file path=xl/sharedStrings.xml><?xml version="1.0" encoding="utf-8"?>
<sst xmlns="http://schemas.openxmlformats.org/spreadsheetml/2006/main" count="9966" uniqueCount="2122">
  <si>
    <t>填表人：</t>
  </si>
  <si>
    <t>填报日期：</t>
  </si>
  <si>
    <t>单位：万元</t>
  </si>
  <si>
    <t>项目序号</t>
  </si>
  <si>
    <t>项目名称</t>
  </si>
  <si>
    <t>实施地点</t>
  </si>
  <si>
    <t>计划完工月份</t>
  </si>
  <si>
    <t>责任单位</t>
  </si>
  <si>
    <t>建设任务及绩效目标</t>
  </si>
  <si>
    <t>项目类别</t>
  </si>
  <si>
    <t>收益贫困人口</t>
  </si>
  <si>
    <t>资金名称</t>
  </si>
  <si>
    <t>指标科目调整</t>
  </si>
  <si>
    <t>是否跨类别</t>
  </si>
  <si>
    <t>跨类别占比</t>
  </si>
  <si>
    <t>计划完成支出时间</t>
  </si>
  <si>
    <t>实际支出金额</t>
  </si>
  <si>
    <t>农业生产发展</t>
  </si>
  <si>
    <t>农村基础建设设施</t>
  </si>
  <si>
    <t>人居环境整治</t>
  </si>
  <si>
    <t>其他</t>
  </si>
  <si>
    <t>小计</t>
  </si>
  <si>
    <t>中央</t>
  </si>
  <si>
    <t>自治区</t>
  </si>
  <si>
    <t>地区</t>
  </si>
  <si>
    <t>县级</t>
  </si>
  <si>
    <t>原指标科目</t>
  </si>
  <si>
    <t>调整后指标科目</t>
  </si>
  <si>
    <t>合计</t>
  </si>
  <si>
    <t>皮山县鹅苗补助项目</t>
  </si>
  <si>
    <t>皮山县科克铁热克乡、乔达乡、皮西那乡、阔什塔格镇、巴什兰干乡、克里阳乡、塔吉克乡、康克儿乡、桑株镇、杜瓦镇</t>
  </si>
  <si>
    <t>农业农村局</t>
  </si>
  <si>
    <t>建设任务：计划总投资10080万元。养殖600万只鹅，每只28元，(每只补助60%,贫困户自筹40%)，政府补贴16.8元/只。
绩效目标：该项目计划落实7746户贫困户32723人，人均养殖185只，每只鹅收益6元。</t>
  </si>
  <si>
    <t>√</t>
  </si>
  <si>
    <t>中央-财政专项扶贫资金-发展资金</t>
  </si>
  <si>
    <t>否</t>
  </si>
  <si>
    <t>自治区-财政专项扶贫资金-发展资金</t>
  </si>
  <si>
    <t>中央-财政专项扶贫资金-贫困牧场资金</t>
  </si>
  <si>
    <t>皮山县商品鹅棚圈附属配套建设项目</t>
  </si>
  <si>
    <t>科克铁热克乡吐格拉克塔村，喀嘎买里村。乔达乡巴什拉克比那木村</t>
  </si>
  <si>
    <t>建设任务：总投资2250万元，计划为2019年乔达乡、科克铁热克乡实施的为159座商品鹅棚圈建设项目完善配套，主要为新建戏水池138座、消毒室5座237.9平方米、饲草料库房7座4299.28平方米、供水管网16207米、供电管网7690米、排水管网11377米等附属配套设施。
绩效目标：通过该项目实施，为159座鹅养殖棚圈提供配套建设，年可养殖商品鹅400万只。</t>
  </si>
  <si>
    <t>皮山县鹅养殖点简易棚圈建设补助项目</t>
  </si>
  <si>
    <t>皮山县科克铁热克乡、乔达乡、皮西那乡、阔什塔格镇、巴什兰干乡、克里阳乡、桑株镇、杜瓦镇</t>
  </si>
  <si>
    <t>建设任务：总投资800万元，计划为8个乡镇贫困户搭建简易鹅棚82979㎡，其中：巴什兰干乡7754㎡，杜瓦镇1558㎡，科克铁热克乡30677㎡，克里阳乡1876㎡，皮西那乡3487㎡，乔达乡7985㎡，桑株镇18765㎡，阔什塔格镇10877㎡，新建鹅棚按照100元进行补助。
绩效目标：通过实施该项目，为贫困户提供圈舍补助，每户年均养殖400只，可实现产业稳定增收。</t>
  </si>
  <si>
    <t>皮山县仔兔补助项目</t>
  </si>
  <si>
    <t>藏桂乡；木吉镇；固玛镇；木奎拉乡</t>
  </si>
  <si>
    <t>建设任务：总投资10800万元。养殖900万只仔兔，其中：固玛镇165.80万元，木奎拉乡297.06万元，木吉镇172.54万元，藏桂乡264.50万元，每只仔兔20元，（贫困户补助60%，贫困户自筹40%），政府补助12元。
绩效目标：计划为7066户27836人，每户年均养殖1273只，每只收益6元。</t>
  </si>
  <si>
    <t>皮山县兔棚圈建设项目（二期）</t>
  </si>
  <si>
    <t>木吉镇木吉村，木奎拉乡何佳新村</t>
  </si>
  <si>
    <t>建设任务：总投资5461万元。建设简易兔棚80座（894㎡/座），71520㎡，资金2861万元（400元/㎡）；购置兔笼40套，资金1800万元（45万元/套）；水电路等附属设施配套800万元。2019年投入资金4370.36万元，计划2020年投入资金1090.64万元。
绩效目标：一是新建的80座兔棚，每座每批饲养肉兔2160只，年饲养4批，能保证项目所在地1000人脱贫；二是兔笼项目做为兔棚配套项目使用，养殖基地可直接带动200人就业，其中贫困户就业不低于30%，预计60人。</t>
  </si>
  <si>
    <t>中央-财政专项扶贫资金-少数民族发展资金</t>
  </si>
  <si>
    <t>皮山县兔笼设备购置项目</t>
  </si>
  <si>
    <t>皮山县木吉镇</t>
  </si>
  <si>
    <t>建设任务：总投资2520万元，购置兔笼56套（12位繁育一体双层“品”字型含塑笼具），其中：木吉镇阿亚格巴格拉村50套、和佳新村6套，45万元/套。
绩效目标：预计年养殖6万只种兔，可出栏商品兔240万只，可带动1400人稳定增收。</t>
  </si>
  <si>
    <t>皮山县商品兔养殖棚圈建设项目</t>
  </si>
  <si>
    <t>藏桂乡塔提让村，木奎拉乡兰干村</t>
  </si>
  <si>
    <t>建设任务：总投资6500万元，新建商品兔棚圈84座（894㎡/座）及室外附属、防疫用房、饲草料库房等配设施建设。
绩效目标：新建商品兔棚圈84座，进行集中式饲养，按每户1273只计算。带动27836人增收。</t>
  </si>
  <si>
    <t>存量资金</t>
  </si>
  <si>
    <t>中央-车辆购置税收入补助（支持农村公路部分）</t>
  </si>
  <si>
    <t>是</t>
  </si>
  <si>
    <t>皮山县牲畜棚圈建设项目</t>
  </si>
  <si>
    <t>科克铁热克乡巴扎亚村,多兰买里村,红旗村,科克亚村,库木博斯坦村,萨依巴格村,英博斯坦村，团结村。木奎拉乡达里格村、古勒巴格村、霍依拉买里村、喀合夏勒村、康达库勒村、库木艾日克村、阔向买里村、木乃克买里村、纳古特村、托万买里村、吐孜鲁克村、英吾斯塘村；皮西那乡皮西那乡吾喀什村、央塔克村、阿亚格阿孜干村、加依托格拉克村、布拉克贝希村、皮西那村、巴什阿孜干村；桑株镇库木艾格勒村、恰斯喀木村、墩恰喀村、阿克墩村、巴斯喀克村、阿亚格坡斯喀村、铁热克恰克村、库木巴格村、艾日格勒村、巴什萨瓦村、阿亚格萨瓦村、巴扎村、巴什坡斯喀村、木尕拉村、托隔热塔子滚村、喀尔墩村、加依铁热克村、墩巴格村；乔达乡清泉社区、恰尔巴格村、兰干村、亚依勒干村；铁热克村、萨依巴格村、阔纳巴扎村、尕孜恰喀村、木吉村、阔纳吐格曼村、萨依村、巴格拉村、巴什巴格拉村、阿热江尕勒村</t>
  </si>
  <si>
    <t>科克铁热克乡人民政府、木奎拉乡人民政府、乔达乡人民政府、皮西那乡人民政府、桑株镇人民政府</t>
  </si>
  <si>
    <t>建设任务：总投资2324.4万元，新建棚圈1937座，每座不超过60㎡入户棚圈，补助200元/㎡，最高补助不超过1.2万元。其中：巴扎亚村25座,多兰买里村116座,红旗村40座,科克亚村58座,库木博斯坦村8座,萨依巴格村19座,英博斯坦村11座；达里格村2座、古勒巴格村10座、霍依拉买里村45座、喀合夏勒村25座、康达库勒村15座、库木艾日克村6座、阔向买里村7座、木乃克买里村30座、纳古特村40座、托万买里村12座、吐孜鲁克村1座、英吾斯塘村20座；皮西那乡吾喀什村36座、央塔克村27座、阿亚格阿孜干村24座、加依托格拉克村16座、布拉克贝希村78座、皮西那村6座、巴什阿孜干村13座；库木艾格勒村20座、恰斯喀木村65座、墩恰喀村65座、阿克墩村63座、巴斯喀克村40座、阿亚格坡斯喀村188座、铁热克恰克村13座、库木巴格村75座、艾日格勒村104座、巴什萨瓦村31座、阿亚格萨瓦村133座、巴扎村6座、巴什坡斯喀村88座、木尕拉村68座、托格热塔子滚村90座、喀尔墩村5座、加依铁热克村30座、墩巴格村17座；清泉社区20座、恰尔巴格村49座、兰干村20座、亚依勒干村19座；木吉镇龙尕村1座、英巴格村3座、阔纳萨依巴格村3座、巴什铁热克村3座、萨依巴格村7座、阔纳巴扎村1座、尕孜恰喀村4座、木吉村1座、阔纳吐格曼村2座、萨依村2座、巴格拉村3座、巴什巴格拉村2座、阿热江尕勒村1座。
绩效目标：通过实施皮山县牲畜棚圈建设项目，解决1937户无牲畜养殖棚圈的问题，用于羊、驴、牛、牲畜的养殖，助力脱贫攻坚，可受益贫困户1904户4839人左右。</t>
  </si>
  <si>
    <t>县财政预算安排资金</t>
  </si>
  <si>
    <t>中央-中央基建投资用于“三农”建设部分</t>
  </si>
  <si>
    <t>自治区-农村环境连片整治示范资金</t>
  </si>
  <si>
    <t>皮山县饲草料地建设项目</t>
  </si>
  <si>
    <t>固玛镇、乔达乡、巴什兰干乡、金山河</t>
  </si>
  <si>
    <t>建设任务：总投资1000万元。种植饲草料14550亩,其中：固玛镇800亩，乔达乡800亩，巴什兰干乡950亩，永安新村12000亩，并配套路、滴灌设施、管道。
绩效目标：通过实施该项目，可为皮山县驴、兔、鹅、羊产业提供饲草料保障，解决饲草料短缺的问题，降低贫困户养殖成本，提高畜牧业收入，预计受益2283户6849人贫困人口。</t>
  </si>
  <si>
    <t>皮山县金山河易地搬迁点养殖区饲料场及配套建设项目</t>
  </si>
  <si>
    <t>皮山县藏桂乡金山河</t>
  </si>
  <si>
    <t>建设任务：总投资720万元。 羊圈3座，资金320万元；饲草料棚3座3132.81㎡（每座1044.27㎡）280万元。水电路等附属配套设施120万元。
绩效目标：通过该项目建设，为金山河异地搬迁点1280座棚圈提供肉羊养殖收购，带动搬迁户发展羊产业脱贫增收。</t>
  </si>
  <si>
    <t>皮山县金山河易地搬迁鸽舍建设补助项目</t>
  </si>
  <si>
    <t>金山河永安新村</t>
  </si>
  <si>
    <t>藏桂乡人民政府</t>
  </si>
  <si>
    <t>建设任务：总投资123.8万元，为1238户金山河易地搬迁户建设鸽舍进行补助，采取先建后补的方式进行补助，每户补助1000元。
绩效目标：通过该项目实施，为金山河异地搬迁1238户建设鸽舍，每户养殖30-50对鸽子，户均每年增收3000元。</t>
  </si>
  <si>
    <t>自治区-畜牧业生产发展资金</t>
  </si>
  <si>
    <t>皮山县鹅、兔屠宰场改扩建项目</t>
  </si>
  <si>
    <t>皮山县工业园区</t>
  </si>
  <si>
    <t>建设任务：总投资3040万元：扩建兔屠宰生产线1条450万元（450万元/条）、鹅屠宰生产线一条450万元（450万元/条），速冻库2座900万元（450万元/座）、结晶材料520万元；地面材料90万元；水电改造80万元；室外电路配套400万元；通风消防系统150万元。
绩效目标：项目建成后可进一步增加屠宰量，有效解决当前产能不足问题，使养殖户实现产销链接无缝衔接。</t>
  </si>
  <si>
    <t>皮山县羊屠宰场附属设施建设项目</t>
  </si>
  <si>
    <t>固玛镇阿热亚村</t>
  </si>
  <si>
    <t>商务和工业信息化局</t>
  </si>
  <si>
    <t>建设任务：总投资400万元。为2019年实施的皮山县羊屠宰场项目配套污水处理，消防水池，水电路等设施。
绩效目标：通过实施该项目，可提升皮山县屠宰设施配套水平，改善羊屠宰环境，达到相关标准，项目建成后进行市场化运营，收取的租金用于壮大村集体经济和贫困户二次收益分配，可吸纳10-15户贫困户稳定就业。</t>
  </si>
  <si>
    <t>皮山县工业园区鹅、兔、驴食品加工厂附属配套项目</t>
  </si>
  <si>
    <t>建设任务：总投资2500万元。为已建成的鹅、兔、驴食品加工厂配套建设消防水池、发电机房、配电室、锅炉房、给排水管道、采暖管道、消防管道等，配备冷库设备、净化设备、污水处理设备等。
绩效目标：通过实施该项目，可为已建成的工业园区鹅、兔、驴食品加工厂项目早日投入使用提供保障，增加就业，拓宽农牧民渠道增收，带动贫困人口就地就近就业，增加贫困人口收入，巩固扶贫成果。可解决30户120人就业，其中建档立卡贫困户36人.</t>
  </si>
  <si>
    <t>中央-财政专项扶贫资金-贫困林场资金</t>
  </si>
  <si>
    <t>自治区-旅游发展基金</t>
  </si>
  <si>
    <t>皮山县食用菌生产基地及配套设施建设项目</t>
  </si>
  <si>
    <t>木吉镇萨依巴格村</t>
  </si>
  <si>
    <t>建设任务：总投资7000万元。新建食用菌育菌车间1座，11520㎡，投入2100万元（㎡/1800元）（含净化制冷设备、养菌架）；海鲜出菇房38间，3666.02㎡，资金1500万元（含通风、制冷、加湿、培养架等设备）；海鲜菇加工车间691.84㎡，资金173万元；冷库1316.73㎡，资金474万元；加工车间1143.04㎡，资金137万元；建设香菇出菇棚100座（360㎡/座）方米，14万元/座，附属配套5万元/座，资金1900万元；加工车间300㎡、冷库500㎡；水处理设备用房700㎡，资金84万元。
绩效目标：项目建成后，年生产菌包700万袋，可带动120户600人左右贫困户受益。</t>
  </si>
  <si>
    <t>中央-农田建设补助资金</t>
  </si>
  <si>
    <t>中央-林业生态保护恢复资金</t>
  </si>
  <si>
    <t>中央-林业改革发展资金</t>
  </si>
  <si>
    <t>中央-农村综合改革转移支付</t>
  </si>
  <si>
    <t>中央-农村环境连片整治示范资金</t>
  </si>
  <si>
    <t>中央-农业资源及生态保护补助资金</t>
  </si>
  <si>
    <t>中央-生猪（牛羊）调出大县奖励资金</t>
  </si>
  <si>
    <t>中央-农业生产发展资金</t>
  </si>
  <si>
    <t>中央-产粮大县奖励资金</t>
  </si>
  <si>
    <t>皮山县食用菌生产车间（二期）续建建设项目</t>
  </si>
  <si>
    <t>建设任务：总投资10254.808万元。1.一期工程续建，续建菌包生产车间3座（11520㎡/座），34560㎡，资金3819万元（1718.75元/㎡）2.二期工程总投资6523.737万元，其中附属配套工程939.15万元，采购部分5584.587万元；2019年已投入资金9566.808万元，计划2020年投入资金688万元。
绩效目标：项目建成后，年生产菌包1500万袋，可带动500户2000人左右贫困户受益。</t>
  </si>
  <si>
    <t>皮山县现代农业冷链物流储备库建设项目</t>
  </si>
  <si>
    <t>皮山县木奎拉乡和佳新村</t>
  </si>
  <si>
    <t>建设任务：总投资1700万元。计划在和佳新村新建2000㎡冷藏库和保鲜库，2500元/㎡，计500万元；5000㎡标准化厂房，1500元/㎡，计750万元；消防水池、化粪池、道路硬化等附属设施450万元。
绩效目标：通过实施此项目，为皮山县蔬菜水果贮藏、保鲜提供有力保障，减少农业风险，降低直接成本，可带动350户贫困户1400人稳定增收。</t>
  </si>
  <si>
    <t>皮山县2019年高效节水建设项目</t>
  </si>
  <si>
    <t>皮山县固玛镇亚普泉村；巴什兰干乡萨扎木村，托格拉克瑞科村，阿克萨日依村，奥伊托格拉克村；克里阳乡塔合塔科瑞克村，阿克其村，托万恰喀村，依斯法罕村，克里阳村；木奎拉乡达勒格村；</t>
  </si>
  <si>
    <t>建设任务：总投资2323.66万元。2019年已安排资金1050.88万元，计划2020年安排资金1272.78万元1.渠道防渗39.53km；2.配套渠系建筑物407座，其中：闸门373座，农桥34座。
绩效目标：通过项目实施，可改善项目区农田基础设施条件和生态条件，可全面提升项目区基本农田综合生产能力。</t>
  </si>
  <si>
    <t>皮山县2020年高效节水建设项目</t>
  </si>
  <si>
    <t>固玛镇雅普泉村、吐格曼贝希村、散加村、欧吐拉喀什村；木吉镇萨依村；科克铁热克乡阿亚格亚村、阔恰克玉吉买里克村、托合玛克村、英坎特村、阿热买里村、喀尕买里村；木奎拉于博斯坦村，喀合夏勒村。</t>
  </si>
  <si>
    <t>建设任务：计划总投资4500万元。新建高效节水3万亩，每亩1500元。通过该项目的建设，为3万亩地进行节水灌溉，提高规模化种植水平。
绩效目标：该项目可为3万亩地进行节水灌溉，节约用水，提高水利用率，同时可提高规模化种植水平，可带动1200人稳定增收。</t>
  </si>
  <si>
    <t>自治区-水利发展资金</t>
  </si>
  <si>
    <t>自治区-农村危房改造补助资金</t>
  </si>
  <si>
    <t>自治区-农业生产发展资金</t>
  </si>
  <si>
    <t>葡萄基地建设项目</t>
  </si>
  <si>
    <t>皮山县金山河</t>
  </si>
  <si>
    <t>林业和草原局</t>
  </si>
  <si>
    <t>建设任务：皮山县葡萄育苗基地建设项目总投资1530万元,目前安排资金1500万元。总面积3000亩,建设地点位于金山河易地搬迁点,主要建设内容包括葡萄苗（育苗）100万株，搭建葡萄架171000根,架设镀铧铁丝255吨;整地开沟3000亩;滴灌铺设、施肥、病虫害防治、抚育管护;布设宣传牌2块。
绩效目标：增加金山河易地扶贫搬迁点贫困户收益。带动区域经济发展，增加贫困户收入，</t>
  </si>
  <si>
    <t>皮山县藏桂乡石榴精品园建设项目</t>
  </si>
  <si>
    <t>藏桂乡</t>
  </si>
  <si>
    <t>建设任务：计划总投资400万元，计划种植石榴2000亩地，2000元/亩。主要包括土地平整，渠道，石榴苗木。
绩效目标：项目实施后可进一步增加贫困户收入</t>
  </si>
  <si>
    <t>皮山县皮亚勒玛乡贫困户创业就业农贸市场建设项目</t>
  </si>
  <si>
    <t>皮山县皮亚勒玛乡乌堂村</t>
  </si>
  <si>
    <t>皮亚勒玛乡人民政府</t>
  </si>
  <si>
    <t>建设任务：计划总投资995万元。新建农贸市场总共面积：3461.8平方米，其中：1#商业楼面积2942.86平方米、2#商业楼面积为518.96平方米。及室外附属配套。
绩效目标：该项目实施后，实现贫困户就业4人，入驻商户50户实现就业100人，实现每户年均增收2万元。</t>
  </si>
  <si>
    <t>皮山县林果深加工产业园区项目</t>
  </si>
  <si>
    <t>建设任务：总资金6800万元。新建果品选分车间2座4000㎡，果品深加工车间3座6000㎡，资金2300万元（2300元/㎡）；果品交易区2400㎡，资金240万元（1000元/㎡）；气调库1座7000㎡，资金2450万元（3500元/㎡）；设备配套900万元；附属设施910万元。2019年投资4375.9944万元。
绩效目标：通过实施林果深加工产业园区建设项目可以增加就业，加快农村劳动力转移，开展全民劳动创业，达到拓宽农牧民增收渠道，带动贫困人口就地就近就业，增加贫困人口收入，巩固扶贫成果。可受益52户210人，其中建档立卡贫困户60人</t>
  </si>
  <si>
    <t>皮山县育肥羊养殖补助项目</t>
  </si>
  <si>
    <t>皮山县</t>
  </si>
  <si>
    <t>建设任务：总投资2000万元。计划为2000户进行育肥羊补助，每户补助10000元。每批次养殖量不低于30只，每年可养殖3-4批次，补助资金需用于继续购买育肥羊进行育肥。
绩效目标：项目的实施预计可实现2000户贫困户进一步增收，户均年可实现10000元以上收入。</t>
  </si>
  <si>
    <t>中央-农村危房改造补助资金</t>
  </si>
  <si>
    <t>皮山县食用菌棒补助项目</t>
  </si>
  <si>
    <t>木吉镇、桑株镇、科克铁热克乡、皮西那乡、乔达乡、固玛镇</t>
  </si>
  <si>
    <t>建设任务：总投资1800万元。计划补助1800万袋菌棒，每袋补助1元。
绩效目标：通过该项目实施进一步提高养殖贫困户养菌积极性，从而提高经济收入。</t>
  </si>
  <si>
    <t>皮山县金山河育肥羊扩繁场建设项目</t>
  </si>
  <si>
    <t>金山河</t>
  </si>
  <si>
    <t>建设任务：总投资7330万元（扶贫资金主要建设棚圈基础设施、增减挂资金购买设备和附属建设），新建50座羊棚圈，每座1000平方米，总建筑面积50000平方米并配套附属设施。
绩效目标：项目的实施主要解决易地搬迁户就近就地就业及增加经济收入。</t>
  </si>
  <si>
    <t>皮山县食用菌大棚附属配套设施建设项目</t>
  </si>
  <si>
    <t>木吉镇</t>
  </si>
  <si>
    <t>建设任务：总投资1900万元，为100座香菇大棚配备水、电、暖等附属配套设备。
绩效目标：扩大现有食用菌养殖规模，进一步增加贫困户增收。</t>
  </si>
  <si>
    <t>\</t>
  </si>
  <si>
    <t>皮山县桑株镇喀尔墩村扶贫车间配套项目</t>
  </si>
  <si>
    <t>桑株镇喀尔墩村</t>
  </si>
  <si>
    <t>桑株镇人民政府</t>
  </si>
  <si>
    <t>建设任务：总投资10万元，硬化900平方米，每平方70元，计6.3万元；大门加固维修0.2万元；新建值班室20平米，计1.2万元；新建厕所20平米计1.3万元；电路改造1万元。
绩效目标：进一步完善现有车间配套，保障车间正常运转</t>
  </si>
  <si>
    <t>皮山县桑株镇阿亚格萨瓦村扶贫车间配套项目</t>
  </si>
  <si>
    <t>桑株镇阿亚格萨瓦村</t>
  </si>
  <si>
    <t>建设任务：总投资35万元，建设100平方米彩钢发酵间附属配套及相关设备采购。
绩效目标：进一步完善现有车间配套，保障车间正常运转</t>
  </si>
  <si>
    <t>皮山县巴什兰干乡农贸市场配套项目</t>
  </si>
  <si>
    <t>巴什兰干乡</t>
  </si>
  <si>
    <t>巴什兰干乡人民政府</t>
  </si>
  <si>
    <t>建设任务：总投资260万元，计划新建化粪池5座，总容量300立方米，配备相关管网，每立方米补助1166.7元；室外电缆及相关配件配备；新修建库房1215平方米，每平方米补助800元，地面硬化及停车场7385平方米，每平米补助100元；新建大门等基本设施。
绩效目标：进一步改善产业发展中市场环节作用。</t>
  </si>
  <si>
    <t>皮山县阔什塔格镇2020年产业园车间及配套建设项目</t>
  </si>
  <si>
    <t>阔什塔格镇</t>
  </si>
  <si>
    <t>阔什塔格镇人民政府</t>
  </si>
  <si>
    <t>建设任务：总投资700万元。新建净化车间1500㎡，轻型门式钢架结构，地上一层，建筑高度5.75米；加工车间800㎡，轻型门式钢架结构，地上一层，建筑高度5.75米；及电力、给排水、设备等。
绩效目标：项目建成后可进一步扩大企业生产能力，带动就近就地贫困户就业</t>
  </si>
  <si>
    <t>皮山县繁育养殖一体化兔笼设备购置项目</t>
  </si>
  <si>
    <t>建设任务：总投资1530万元。购置兔笼34套（45万元/套）；清粪设备（传送带、）；环控设备（上风机、小换气风机、降温湿帘、湿帘附件、内进风百叶窗、环境控制箱及线缆）；照明设备（照明线、调光控制箱）。
绩效目标：提高本地仔兔繁育能力</t>
  </si>
  <si>
    <t>皮山县桑株镇库木艾格勒村产业园区扶贫车间建设项目</t>
  </si>
  <si>
    <t>桑株镇库木艾格勒村</t>
  </si>
  <si>
    <t>建设任务：总投资100万元。新建设车间1座600平方米。
绩效目标：进一步完善现有车间配套，保障车间正常运转</t>
  </si>
  <si>
    <t>乔达乡古勒巴格村壮大村集体经济项目</t>
  </si>
  <si>
    <t>乔达乡古勒巴格村</t>
  </si>
  <si>
    <t>乔达乡人民政府</t>
  </si>
  <si>
    <t>建设任务：建设门面房139.74平方米
绩效目标：增加村集体经济收入</t>
  </si>
  <si>
    <t>皮山县科克铁热克乡饲草料地水利配套工程</t>
  </si>
  <si>
    <t>科克铁热克乡</t>
  </si>
  <si>
    <t>水利局</t>
  </si>
  <si>
    <t>建设任务：总投资为987.14万元，本次实施总面积0.55万亩，包括8个系统，其中饲草料0.49万亩，防风林0.06万亩
绩效目标：项目的建设能进一步降低畜牧养殖成本</t>
  </si>
  <si>
    <t>皮山县退出贫困村道路二期建设项目</t>
  </si>
  <si>
    <t>桑株镇阿亚格萨瓦村，艾日格勒村，巴什坡斯咯村，加依铁热克村，咯拉墩村，库木艾格勒村</t>
  </si>
  <si>
    <t>交通运输局</t>
  </si>
  <si>
    <t>建设任务：总投资1980万元。新建四级公路、路基、路面、构造物、安全设施等工程量桑株镇阿亚格萨瓦村，艾日格勒村，巴什坡斯咯村，加依铁热克村，咯拉墩村，库木艾格勒村新建道路建设总里程为44.362公里。
绩效目标：通过实施该项目，进一步改善贫困村基础交通设施，解决群众出行不便问题，补齐农村交通短板，引领乡村产业发展，同时在项目实施过程中可增加就业机会，增加贫困户收入。</t>
  </si>
  <si>
    <t>皮山县固玛镇道路建设项目</t>
  </si>
  <si>
    <t>固玛镇阿热亚村，博斯坦艾日克村，尼向达村，欧吐拉喀什村，萨干村，吐格曼贝希村，克其克亚村，喀尕买里村，依那克村，菜其买里村</t>
  </si>
  <si>
    <t>建设任务：总投资858.51万元。新建四级公路，路基、路面、构造物、安全设施等工程量，固玛镇阿热亚村，博斯坦艾日克村，尼向达村，欧吐拉喀什村，萨干村，吐格曼贝希村，克其克亚村，喀尕买里村，依那克村，菜其买里村新建道路建设总里程为19.078公里。
绩效目标：通过实施该项目，进一步改善贫困村基础交通设施，解决群众出行不便问题，补齐农村交通短板，引领乡村产业发展，同时在项目实施过程中可增加就业机会，增加贫困户收入。</t>
  </si>
  <si>
    <t>皮山县桥梁建设项目</t>
  </si>
  <si>
    <t>康克尔乡乌拉其村，塔吉克乡康阿孜村，桑株镇阿克墩村，巴什坡斯咯村，杜瓦镇亚克尔村，克孜勒巴格村，克里阳乡克里阳，阔什塔格镇巴什苏勒尕孜村，木奎拉乡阿亚格苏勒尕孜村、</t>
  </si>
  <si>
    <t>建设任务：总投资2634万元。建设桥梁12座，498延米，其中：康克尔乡乌拉其村1座，35.5延米，塔吉克乡康阿孜村1座，40.5延米，桑株镇阿克墩村1座，87.04延米，巴什坡斯咯村2座，30.04延米，杜瓦镇亚克尔村2座，60.08延米，克孜勒巴格1座，50.04延米，克里阳乡克里阳渠首桥45.04，阔什塔格镇巴什苏勒尕孜村一桥50.04延米，巴什苏勒尕孜村二桥50.04延米，木奎拉乡阿亚格苏勒尕孜村1座，50.04延米。
绩效目标：通过实施该项目，进一步改善贫困村基础交通设施，解决群众出行不便问题，补齐农村交通短板，引领乡村产业发展，同时在项目实施过程中可增加就业机会，增加贫困户收入。</t>
  </si>
  <si>
    <t>皮山县农村道路续建项目</t>
  </si>
  <si>
    <t>固玛镇吐木休克阿勒迪村，古勒巴格村，桑加尔村，阿斯提阔什村，萨干村，吐格曼贝希村，克什拉克阿勒迪村，欧吐拉喀什村。阔什塔格镇阔什塔格村，杜瓦镇都村，欧尔那村，亚克尔村，墩巴格村，硝尔鲁克村，</t>
  </si>
  <si>
    <t>建设任务：总投资4134万元。新建，四级公路，路基、路面、构造物、安全设施等工程量，杜瓦镇杜瓦村12.4公里；阔什塔格镇18.2公里；固玛镇47.4公里。新建道路建设总里程为78公里。
绩效目标：通过实施该项目，进一步改善贫困村基础交通设施，解决群众出行不便问题，补齐农村交通短板，引领乡村产业发展，同时在项目实施过程中可增加就业机会，增加贫困户收入。</t>
  </si>
  <si>
    <t>皮山县科克铁热克乡道路建设项目</t>
  </si>
  <si>
    <t>科克铁热克乡库木勒村，英阿瓦提村，尤库日库木库勒村，英坎特村，巴格博斯坦村，团结村，阿亚格亚村，科克塔格村，阔恰克玉吉买里克村，央阿克勒克村</t>
  </si>
  <si>
    <t>建设任务：总投资2014.74万元。新建四级公路，路基、路面、构造物、安全设施等工程量，科克铁热克乡库木勒村，英阿瓦提村，尤库日库木库勒村，英坎特村，巴格博斯坦村，团结村，阿亚格亚村，科克塔格村，阔恰克玉吉买里克村，央阿克勒克村新建道路建设总里程为44.772公里。
绩效目标：通过实施该项目，进一步改善贫困村基础交通设施，解决群众出行不便问题，补齐农村交通短板，引领乡村产业发展，同时在项目实施过程中可增加就业机会，增加贫困户收入。</t>
  </si>
  <si>
    <t>皮山县木吉镇道路建设项目</t>
  </si>
  <si>
    <t>木吉镇阿热江尕勒村，萨依村，英巴格村，巴什巴格拉村，阿萨尔村，巴什铁热克，尕孜恰喀村里，兰干村，阿亚格巴格拉村，萨依巴格村，龙尕村</t>
  </si>
  <si>
    <t>建设任务：总投资2070万元。新建四级公路，路基、路面、构造物、安全设施等工程量，木吉镇阿热江尕勒村，萨依村，英巴格村，巴什巴格拉村，阿萨尔村，巴什铁热克，尕孜恰喀村里，兰干村，阿亚格巴格拉村，萨依巴格村，龙尕村新建道路建设总里程为46公里。
绩效目标：通过实施该项目，进一步改善贫困村基础交通设施，解决群众出行不便问题，补齐农村交通短板，引领乡村产业发展，同时在项目实施过程中可增加就业机会，增加贫困户收入。</t>
  </si>
  <si>
    <t>自治区-安排基本建设投资用于“三农”部分</t>
  </si>
  <si>
    <t>皮山县阔什塔格镇道路建设项目</t>
  </si>
  <si>
    <t>阔什塔格镇阔什塔格村，喀热苏村，博斯坦村，其格勒克村，苏盖特力克村，铁热克阿勒迪村，加依纳古特村</t>
  </si>
  <si>
    <t>建设任务：总投资1042.6万元。新建四级公路，路基、路面、构造物、安全设施等工程量，阔什塔格镇阔什塔格村，喀热苏村，博斯坦村，其格勒克村，苏盖特力克村，铁热克阿勒迪村，加依纳古特村新建道路建设总里程为23.169公里。
绩效目标：通过实施该项目，进一步改善贫困村基础交通设施，解决群众出行不便问题，补齐农村交通短板，引领乡村产业发展，同时在项目实施过程中可增加就业机会，增加贫困户收入。</t>
  </si>
  <si>
    <t>皮山县桑株镇、康克尔乡道路建设项目</t>
  </si>
  <si>
    <t>桑株镇阿克墩村，阿亚格坡斯咯,木尕拉村，恰斯喀木村，桑株村，康克尔乡康克尔村，乌拉其村</t>
  </si>
  <si>
    <t>建设任务：总投资747万元。新建四级公路，路基、路面、构造物、安全设施等工程量，桑株镇阿克墩村，阿亚格坡斯咯,木尕拉村，恰斯喀木村，桑株村，康克尔乡康克尔村，乌拉其村新建道路建设总里程为16.6公里。
绩效目标：通过实施该项目，进一步改善贫困村基础交通设施，解决群众出行不便问题，补齐农村交通短板，引领乡村产业发展，同时在项目实施过程中可增加就业机会，增加贫困户收入。</t>
  </si>
  <si>
    <t>皮山县藏桂乡道路建设项目</t>
  </si>
  <si>
    <t>藏桂乡布拉克村，英其开艾日克村，塔提让村，库木博依村，阿其咯什村，库勒艾日克村，兰干村,亚博依村，亚曼亚农场，亚村，英吾斯塘村</t>
  </si>
  <si>
    <t>建设任务：总投资1755万元。新建四级公路，路基、路面、构造物、安全设施等工程量，藏桂乡布拉克村，英其开艾日克村，塔提让村，库木博依村，阿其咯什村，库勒艾日克村，兰干村,亚博依村，亚曼亚农场，亚村，英吾斯塘村新建道路建设总里程为39公里。
绩效目标：通过实施该项目，进一步改善贫困村基础交通设施，解决群众出行不便问题，补齐农村交通短板，引领乡村产业发展，同时在项目实施过程中可增加就业机会，增加贫困户收入。</t>
  </si>
  <si>
    <t>皮山县乔达乡道路建设项目</t>
  </si>
  <si>
    <t>乔达乡色外特恰咯村，结依乃克村，恰尔巴格村，阿亚格乔达村，巴什拉克比那木村。</t>
  </si>
  <si>
    <t>建设任务：总投资627.89万元。新建四级公路，路基、路面、构造物、安全设施等工程量，乔达乡色外特恰咯村，结依乃克村，恰尔巴格村，阿亚格乔达村，巴什拉克比那木村，清泉社区新建道路建设总里程为13.953公里。
绩效目标：通过实施该项目，进一步改善贫困村基础交通设施，解决群众出行不便问题，补齐农村交通短板，引领乡村产业发展，同时在项目实施过程中可增加就业机会，增加贫困户收入。</t>
  </si>
  <si>
    <t>皮山县皮西那乡道路建设项目</t>
  </si>
  <si>
    <t>皮西那加依托格拉克村，吾喀什村，央塔克村，巴什阿孜干村，阿亚格阿孜干村（农业基地），布拉克贝希村，</t>
  </si>
  <si>
    <t>建设任务：总投资1582.56万元。新建四级公路，路基、路面、构造物、安全设施等工程量，皮西那加依托格拉克村，吾喀什村，央塔克村，巴什阿孜干村，阿亚格阿孜干村（农业基地），布拉克贝希村，新建道路建设总里程为35.168公里。
绩效目标：通过实施该项目，进一步改善贫困村基础交通设施，解决群众出行不便问题，补齐农村交通短板，引领乡村产业发展，同时在项目实施过程中可增加就业机会，增加贫困户收入。</t>
  </si>
  <si>
    <t>中央-旅游发展基金</t>
  </si>
  <si>
    <t>自治区-农田建设补助资金</t>
  </si>
  <si>
    <t>皮山县皮亚勒玛乡道路建设项目</t>
  </si>
  <si>
    <t>皮亚勒玛乡加依塔什村，兰干村，库木博依村，乌堂村，石榴新村，塔吾孜吾斯堂村</t>
  </si>
  <si>
    <t>建设任务：总投资1057.5万元。新建四级公路，路基、路面、构造物、安全设施等工程量，皮亚勒玛乡加依塔什村，兰干村，库木博依村，吾堂村，石榴新村，塔吾孜吾斯堂村新建道路建设总里程为23.5公里。
绩效目标：通过实施该项目，进一步改善贫困村基础交通设施，解决群众出行不便问题，补齐农村交通短板，引领乡村产业发展，同时在项目实施过程中可增加就业机会，增加贫困户收入。</t>
  </si>
  <si>
    <t>皮山县巴什兰干乡、塔吉克乡道路建设项目</t>
  </si>
  <si>
    <t>巴什兰干乡巴什兰干村村，托格拉克瑞科村，奥依托格拉克村，萨扎木村（阿克萨热依村）塔吉克乡康阿孜村</t>
  </si>
  <si>
    <t>建设任务：总投资702万元。新建四级公路，路基、路面、构造物、安全设施等工程量，巴什兰干乡巴什兰干村村，托格拉克瑞科村，奥依托格拉克村，萨扎木村（阿克萨热依村），塔吉克乡康阿孜村新建道路建设总里程为15.6公里。
绩效目标：通过实施该项目，进一步改善贫困村基础交通设施，解决群众出行不便问题，补齐农村交通短板，引领乡村产业发展，同时在项目实施过程中可增加就业机会，增加贫困户收入。</t>
  </si>
  <si>
    <t>皮山县和佳新村--科克铁热克乡道路建设项目</t>
  </si>
  <si>
    <t>科克铁热克乡，木奎拉乡</t>
  </si>
  <si>
    <t>建设任务：总投资200万元。新建四级公路，路基、路面、构造物、安全设施等工程量，新建道路建设总里程为4公里。
绩效目标：通过实施该项目，进一步改善贫困村基础交通设施，解决群众出行不便问题，补齐农村交通短板，引领乡村产业发展，同时在项目实施过程中可增加就业机会，增加贫困户收入。</t>
  </si>
  <si>
    <t>皮山县木奎拉乡--固玛镇道路建设项目</t>
  </si>
  <si>
    <t>木奎拉乡，固玛镇</t>
  </si>
  <si>
    <t>建设任务：总投资175万元。新建四级公路，路基、路面、构造物、安全设施等工程量，新建道路建设总里程为3.5公里。
绩效目标：通过实施该项目，进一步改善贫困村基础交通设施，解决群众出行不便问题，补齐农村交通短板，引领乡村产业发展，同时在项目实施过程中可增加就业机会，增加贫困户收入。</t>
  </si>
  <si>
    <t>皮山县木奎拉乡道路建设项目</t>
  </si>
  <si>
    <t>木奎拉乡霍依拉买里村,喀合夏勒村,达里格村,兰干村,吐孜鲁克村,英吾斯塘村,库木艾日克村，木乃克买里村，依提帕克村，康达库勒村，古勒巴格村</t>
  </si>
  <si>
    <t>建设任务：总投资847.35万元。新建四级公路，路基、路面、构造物、安全设施等工程量，木奎拉乡霍依拉买里村,喀合夏勒村,达里格村,兰干村,吐孜鲁克村,英吾斯塘村,库木艾日克村，木乃克买里村，依提帕克村，康达库勒村，古勒巴格村新建道路建设总里程为18.830公里。
绩效目标：通过实施该项目，进一步改善贫困村基础交通设施，解决群众出行不便问题，补齐农村交通短板，引领乡村产业发展，同时在项目实施过程中可增加就业机会，增加贫困户收入。</t>
  </si>
  <si>
    <t>皮山县固玛镇阿热亚村道路建设项目</t>
  </si>
  <si>
    <t>建设任务：总投资246万元。新建四级公路，路基、路面、构造物、安全设施等工程量，新建道路建设总里程为4.921公里。
绩效目标：通过实施该项目，进一步改善贫困村基础交通设施，解决群众出行不便问题，补齐农村交通短板，引领乡村产业发展，同时在项目实施过程中可增加就业机会，增加贫困户收入。</t>
  </si>
  <si>
    <t>皮山县克里阳乡道路建设项目</t>
  </si>
  <si>
    <t>克里阳乡皮尼开发区（墩库勒村），托万恰咯村，克里阳村，咯热曼村，尤勒滚加依村，阿克其格村</t>
  </si>
  <si>
    <t>建设任务：总投资945万元。新建四级公路，路基、路面、构造物、安全设施等工程量，克里阳乡皮尼开发区（墩库勒村），托万恰咯村，克里阳村，咯热曼村，尤勒滚加依村，阿克其格村新建道路建设总里程为21公里。
绩效目标：通过实施该项目，进一步改善贫困村基础交通设施，解决群众出行不便问题，补齐农村交通短板，引领乡村产业发展，同时在项目实施过程中可增加就业机会，增加贫困户收入。</t>
  </si>
  <si>
    <t>皮山县杜瓦镇道路建设项目</t>
  </si>
  <si>
    <t>杜瓦镇亚克村、都村、欧尔那村、巴什布拉克村、墩巴格村、拉木斯村、硝尔鲁克村</t>
  </si>
  <si>
    <t>建设任务：总投资472.5万元。新建四级公路，路基、路面、构造物、安全设施等工程量，杜瓦镇亚克村、都村、欧尔那村、巴什布拉克村、墩巴格村、拉木斯村、硝尔鲁克村新建道路建设总里程为10.5公里。
绩效目标：通过实施该项目，进一步改善贫困村基础交通设施，解决群众出行不便问题，补齐农村交通短板，引领乡村产业发展，同时在项目实施过程中可增加就业机会，增加贫困户收入。</t>
  </si>
  <si>
    <t>皮山县木吉镇兰干村道路建设项目</t>
  </si>
  <si>
    <t>木吉镇兰干村</t>
  </si>
  <si>
    <t>建设任务：总投资69.4万元。新建四级公路，路基，路面，构造物，安全设施等工程量，兰杆村新建道路建设总里程为1.483公里。
绩效目标：通过实施该项目，进一步改善贫困村基础交通设施，解决群众出行不便问题，补齐农村交通短板，引领乡村产业发展，同时在项目实施过程中可增加就业机会，增加贫困户收入。</t>
  </si>
  <si>
    <t>皮山县2020年农村道路建设项目</t>
  </si>
  <si>
    <t>科克铁热克乡欧迪央村，托合玛克买里克村，阿木特鲁克村，科克亚村，拉依喀村，萨依巴格村</t>
  </si>
  <si>
    <t>建设任务：总投资1020万元。新建四级公路，路基，路面，构造物，安全设施等工程量，欧迪央村，托合玛克买里克村，阿木特鲁克村，科克亚村，拉依喀村，萨依巴格村新建道路建设总里程为22公里。
绩效目标：通过实施该项目，进一步改善贫困村基础交通设施，解决群众出行不便问题，补齐农村交通短板，引领乡村产业发展，同时在项目实施过程中可增加就业机会，增加贫困户收入。</t>
  </si>
  <si>
    <t>中央-财政专项扶贫资金-以工代赈资金</t>
  </si>
  <si>
    <t>皮山县2020年抗旱机电井电力及配套升级改造工程</t>
  </si>
  <si>
    <t>欧吐拉喀什村、克什拉克阿勒迪村、博斯坦艾日克村、阿热亚村、博斯坦托格拉克村、桑加尔村、阿斯提阔什村、古勒巴格村、英巴扎村、科克塔格村、尤库日库木库勒村、阔恰克玉吉买里村、阿亚格亚村、科克亚村、库木勒村、欧迪央村、巴扎亚村、阔纳巴扎村、库木艾日克村、喀哈夏勒村、艾提喀尔村、木奎拉农场、达里格村、古勒巴格村、艾提喀尔村、龙尕村、兰干村、阔纳巴扎村、萨依村、英巴格村、巴什铁热克村、巴什布拉克比纳木村、结依乃克村、恰尔巴格村、阿亚格乔达村、乔达兰干村、古勒巴格村、亚依勒干村、色外提恰喀、果拉村、库勒艾日克村、塔提让村、英吾斯塘村、布拉克村、英其开艾日克村、库木博依村。</t>
  </si>
  <si>
    <t>建设任务：总投资1258.2万元。改造固玛镇、科克铁热克乡、木奎拉乡、木吉镇、乔达乡及藏桂乡机井变台99台，更换变压器1台；改造及新建10kV架空线路9.715km
绩效目标：通过实施该项目，进一步改善贫困村基础交通设施，解决群众出行不便问题，补齐农村交通短板，引领乡村产业发展，同时在项目实施过程中可增加就业机会，增加贫困户收入。</t>
  </si>
  <si>
    <t>皮山县机井改造工程</t>
  </si>
  <si>
    <t>乔达乡、木吉镇、藏桂乡</t>
  </si>
  <si>
    <t>建设任务：总投资641.43万元。拟建机井15眼，并配套相关的井管、水泵、滤水管、出水管、启动箱、变压器等机电设备。其中：木吉镇7眼，乔达乡5眼，藏桂乡3眼。
绩效目标：通过新打机井15眼，项目区灌溉用水得到保障，提高抗旱应急能力。</t>
  </si>
  <si>
    <t>皮山县木奎拉乡阿扎吾江小型农田水利工程（三期）</t>
  </si>
  <si>
    <t>木奎拉乡和佳新村</t>
  </si>
  <si>
    <t>建设任务：总投资300万元，新建阿扎吾江和佳新村斗渠4.8公里；流量0.25-0.55m³/s，配套相应的渠系建筑物；铺设砂砾石路0.7公里。
绩效目标：通过实施渠道防渗4.806公里，可改善项目区灌溉面积0.24万亩。</t>
  </si>
  <si>
    <t>皮山县雅普泉水库放水渠及泄洪渠维修加固工程</t>
  </si>
  <si>
    <t>固玛镇亚普泉村</t>
  </si>
  <si>
    <t>建设任务：计划总投资1120万元。维修改建渠道3条，共1.381公里，配套建筑物7座，
绩效目标：通过实施渠道防渗1.381公里，可改善灌溉面积35.7万亩，使雅普泉水库溢洪道免受洪水冲刷、坍塌危害。</t>
  </si>
  <si>
    <t>皮山县2020年4乡渠道防渗改造工程</t>
  </si>
  <si>
    <t>巴什兰干乡奥依托格拉克村、萨扎木村、巴什兰干村；皮亚勒玛乡石榴新村（原开发区）；木奎拉乡达里格村，乔达乡。</t>
  </si>
  <si>
    <t>建设任务：总投资3000万元.防渗改造皮山县皮亚勒玛乡等4个乡镇支渠12条长30.914km，95万元/公里。其中：防渗改造巴什兰干乡支渠1条，长5.973公里及配套相应的渠系建筑物；皮亚勒玛乡支渠2条，长8.695km，配套相应的渠系建筑物；木奎拉乡支渠2条，长7.01km，配套相应的渠系建筑物；乔达乡支渠7条，长9.236km，配套相应渠系建筑物
绩效目标：通过渠道防渗30.914公里，可改善项目区灌溉面积7.68万亩。</t>
  </si>
  <si>
    <t>皮山县2020年科克铁热克乡渠道维修加固及防渗改造工程</t>
  </si>
  <si>
    <t>建设任务：总投资1200万元。维修加固干渠1条，防渗改造斗渠10条。其中：干渠长8.109km，控制灌溉面积9.8万亩，设计流量8.0-6.0m³/s，配套相应的渠系建筑物；斗渠全长9.82km，设计流量0.3-0.5m³/s，配套相应的渠系建筑物。
绩效目标：通过维修干渠8.109km,防渗改造斗渠9.82km，可改善项目区灌溉面积4.9万亩。</t>
  </si>
  <si>
    <t>皮山县2020年排碱渠改建工程</t>
  </si>
  <si>
    <t>皮西那乡巴什阿孜干村村、阿亚格阿孜干村；科克铁热克乡阿依库木村</t>
  </si>
  <si>
    <t>建设任务：总投资1870万元，新建排碱渠3条，总长度21.071公里，配套建筑物32座。其中：皮西那乡1条，长8.184km；科克铁热克乡2条，长12.887km
绩效目标：通过新建排碱渠21.071km，项目区改造盐碱地2.7万亩；预计项目区作物产量可增收5%左右。</t>
  </si>
  <si>
    <t>皮山县年2020年农村饮水安全“补短板”工程</t>
  </si>
  <si>
    <t>康克尔乡、杜瓦镇、塔吉克乡、赛图拉镇、阔什塔格乡、克里阳乡、巴什兰干乡、皮西那乡、桑株镇、固玛镇、科克铁热克乡、木奎拉乡、皮亚勒玛乡</t>
  </si>
  <si>
    <t>建设任务：总投资5772.38万元。新建、改扩建管道长234.79km，安装IC卡智能水表10560块，安装防冻水龙头894套，安装防冻软管9805套，新建集中供水点1500处等。
绩效目标：通过改扩建管道长度234.79km，项目区日供水量可达27848.86m³/d，可提高农村自来水供水保证率；提高农村居民生活用水定额；有效减少因管网跑水、漏水、居民浪费水资源等问题；同时，便于农村自来水规范化管理。</t>
  </si>
  <si>
    <t>皮山县木奎拉乡干渠防渗改造工程（二期）</t>
  </si>
  <si>
    <t>木奎拉乡英吾斯塘博依村、库木艾热克村、阔纳巴扎村、吐孜鲁克村。</t>
  </si>
  <si>
    <t>建设任务：总投资660万元，修建防渗渠4.003公里，设计流量2.9-4.2m3/s，配套建筑物13座。
绩效目标：通过实施渠道防渗4.003km，可改善项目区灌溉面积9.7万亩。</t>
  </si>
  <si>
    <t>皮山县2020年5个乡镇小型农田水利建设项目</t>
  </si>
  <si>
    <t>阔什塔格镇博斯坦村、阔什塔格村；木吉镇巴格拉村，阿热江尕勒村，萨依巴格村、科克铁热克乡、藏桂乡、木奎拉乡托普买里村</t>
  </si>
  <si>
    <t>建设任务：总投资3450万元.改造防渗渠改造支斗渠31条总长度为29.399km。其中：阔什塔格镇4条，长度5.208km；木吉镇9条，长度7.479km；藏桂乡1条，3.858km；木奎拉乡15条，8.083km；科克铁热克乡2条，4.771km。配套改造渠系建筑物共688座，其中：阔什塔格镇水闸68座，农桥8座，入户桥39座，量水堰3座；木吉镇水闸136座，农桥29座，入户桥4座，量水堰5座；藏桂乡水闸57座，农桥9座；木奎拉乡水闸198座，农桥14座，入户桥75座，量水堰15座；科克铁热克乡水闸16座，农桥4座，入户敲8座。
绩效目标：通过实施渠道防渗29.399km，可改善项目区灌溉面积3.34万亩。</t>
  </si>
  <si>
    <t>皮山县桑株镇水毁渠道重建项目</t>
  </si>
  <si>
    <t>桑株镇艾日格勒村、阔纳巴扎村、铁热克恰喀村。</t>
  </si>
  <si>
    <t>建设任务：总投资800万元。改造防渗渠总长度5.153km，其中：壶米丹支渠设计长度3.353km，包含0.15km退水（排洪）渠；墩巴克支渠设计长度1.8km。项目区本次改造渠道设计流量2-1m3/s
绩效目标：通过实施渠道防渗5.153km，可改善项目区灌溉面积4万亩。</t>
  </si>
  <si>
    <t>皮山县木奎拉乡等3个乡镇渠道防渗改造工程</t>
  </si>
  <si>
    <t>木奎拉乡纳古特村、木乃克买里村、霍依拉买里村、达里格村、吐孜鲁克村、喀萨买里村、康达库勒村、麻扎墩村，科克铁热克乡托普买里村、库木艾日克村，固玛镇吐木休克阿勒迪村。</t>
  </si>
  <si>
    <t>建设任务：总投资1860万元。防渗改造渠道9条，总长20.539km，设计流量0.5～2.1m³/s，配套改造渠系建筑物195座。其中：木奎拉乡支渠6条，长11.811km；科克铁热克乡支渠1条，长2.477km；斗渠1条，长2.33km；固玛镇支渠1条，长3.921km
绩效目标：通过实施渠道防渗长度20.539公里，可改善项目区灌溉面积10.19万亩。</t>
  </si>
  <si>
    <t>皮山县桑株镇阿亚格坡斯喀村支斗渠防渗改造工程</t>
  </si>
  <si>
    <t>桑株镇阿亚格坡斯喀村</t>
  </si>
  <si>
    <t>建设任务：总投资980万元，防渗改造桑株镇阿亚格坡斯喀村支渠1条，斗渠3条，总长10.042km，设计流量0.3～5m³/s，并配套渠系建筑物。
绩效目标：通过实施渠道防渗长度10.042公里，可改善项目区灌溉面积1.01万亩。</t>
  </si>
  <si>
    <t>自治区-农业技术推广与服务补助资金</t>
  </si>
  <si>
    <t>自治区-林业发展补助资金</t>
  </si>
  <si>
    <t>自治区-农村综合改革转移支付</t>
  </si>
  <si>
    <t>自治区-彩票公益金</t>
  </si>
  <si>
    <t>皮山县乔达灌区节水配套改造工程</t>
  </si>
  <si>
    <t>木奎拉乡、乔达乡结依乃克村、果拉村、农场村</t>
  </si>
  <si>
    <t>建设任务：防渗改造渠道长度45.3km。其中：木奎拉乡至乔达乡干渠34km，设计流量2-3.5m³/s;改造乔达乡防渗支渠11.3km，设计流量0.5-1.5m³/s。其中：结依乃克村4.8km，果拉村2.9km，农场村3.6km;
绩效目标：通过实施该项目，可提高水利用系数，节约水资源，改善灌溉面积，解决乔达乡农业灌溉水资源短缺的问题</t>
  </si>
  <si>
    <t>和田地区2020年深度贫困县涉农资金统筹整合实施方案项目汇总表</t>
  </si>
  <si>
    <t>墨玉县贫困村发展壮大村集体经济家禽产业（鸡、鸭、鹅）项目—一期设备采购项目</t>
  </si>
  <si>
    <t>喀尔赛镇阔什铁热克村，玉北开发区</t>
  </si>
  <si>
    <t>墨玉县农业农村局</t>
  </si>
  <si>
    <r>
      <rPr>
        <b/>
        <sz val="10"/>
        <rFont val="宋体"/>
        <charset val="134"/>
        <scheme val="minor"/>
      </rPr>
      <t>建设任务：</t>
    </r>
    <r>
      <rPr>
        <sz val="10"/>
        <rFont val="宋体"/>
        <charset val="134"/>
        <scheme val="minor"/>
      </rPr>
      <t xml:space="preserve">对喀尓赛镇阔什铁热克村1号种鸡养殖基地，玉北开发区一号、二号、三号地块肉鸡养殖基地，共4个基地内92栋鸡舍92套养殖设备进行统一采购。项目采购设备：肉鸡笼养笼具系统33264组；肉鸡送料系统72套；肉鸡乳头式饮水器系统72套；肉鸡刮粪清粪系统72套；肉鸡环境控制系统（风机系统50〞风机1296台、36〞风机144台；进风窗系统6408套、电气控制系统72套、湿帘系统7884.432M2、保温门系统7081.344M2、喷雾系统72套、湿帘防护装置系统72套）；种鸡乳头式饮水器系统20套；种鸡刮粪清粪系统20套；种鸡集蛋分蛋系统20套；种鸡送料系统（舍内主供料系统（小料塔到鸡舍）20套；BH称重系统20套；喂料系统（种鸡链式副供料）20套；喂料系统（公鸡副供料）20套；室外送料系统20套）；种鸡环境控制系统（50〞风机240台；36〞风机100台；进风窗系统1440套；电气控制系统20套；湿帘系统（内嵌）1449.36M2；保温门系统1153.04M2；侧墙湿帘防护装置系统20套；喷雾系统20套）
</t>
    </r>
    <r>
      <rPr>
        <b/>
        <sz val="10"/>
        <rFont val="宋体"/>
        <charset val="134"/>
        <scheme val="minor"/>
      </rPr>
      <t>绩效目标：</t>
    </r>
    <r>
      <rPr>
        <sz val="10"/>
        <rFont val="宋体"/>
        <charset val="134"/>
        <scheme val="minor"/>
      </rPr>
      <t>项目建设完成后，产权归村集体所有，设备租金用于壮大村集体经济收入.</t>
    </r>
  </si>
  <si>
    <t>10月-31日</t>
  </si>
  <si>
    <t>墨玉县贫困村发展壮大村集体经济家禽产业（鸡、鸭、鹅）项目—二期设备采购项目</t>
  </si>
  <si>
    <t>扎瓦镇依格孜艾日克村，乌尔其乡色格孜勒克村，萨依巴格乡托格尔苏村</t>
  </si>
  <si>
    <r>
      <rPr>
        <b/>
        <sz val="10"/>
        <rFont val="宋体"/>
        <charset val="134"/>
        <scheme val="minor"/>
      </rPr>
      <t>建设任务：</t>
    </r>
    <r>
      <rPr>
        <sz val="10"/>
        <rFont val="宋体"/>
        <charset val="134"/>
        <scheme val="minor"/>
      </rPr>
      <t xml:space="preserve">对乌尔其乡肉鸡养殖基地、扎瓦镇肉鸡养殖基地、喀尓赛镇肉鸡养殖基地、萨依巴格乡肉鸡养殖基地，共4个基地内90栋鸡舍90套养殖设备进行统一采购。项目采购设备：肉鸡笼及配套设备设施类其中：肉鸡笼养笼具系统41580组；肉鸡送料系统90套；肉鸡乳头式饮水器系统90套；肉鸡刮粪清粪系统90套；肉鸡环境控制系统（风机系统50〞风机1620台、36〞风机180台；进风窗系统8010套、电气控制系统90套、湿帘系统9855.54M2、保温门系统8851.684M2、喷雾系统90套、湿帘防护装置系统90套）
</t>
    </r>
    <r>
      <rPr>
        <b/>
        <sz val="10"/>
        <rFont val="宋体"/>
        <charset val="134"/>
        <scheme val="minor"/>
      </rPr>
      <t>绩效目标：</t>
    </r>
    <r>
      <rPr>
        <sz val="10"/>
        <rFont val="宋体"/>
        <charset val="134"/>
        <scheme val="minor"/>
      </rPr>
      <t>项目建设完成后，产权归村集体所有，设备租金用于壮大村集体经济收入.</t>
    </r>
  </si>
  <si>
    <t>墨玉县贫困村发展壮大村集体经济家禽产业（鸡、鸭、鹅）项目—三期设备采购项目</t>
  </si>
  <si>
    <t>喀尔赛镇阔什铁热克村，扎瓦镇依格孜艾日克村，乌尔其乡色格孜勒克村，玉北开发区</t>
  </si>
  <si>
    <r>
      <rPr>
        <b/>
        <sz val="10"/>
        <rFont val="宋体"/>
        <charset val="134"/>
        <scheme val="minor"/>
      </rPr>
      <t>建设任务：</t>
    </r>
    <r>
      <rPr>
        <sz val="10"/>
        <rFont val="宋体"/>
        <charset val="134"/>
        <scheme val="minor"/>
      </rPr>
      <t xml:space="preserve">对玉北开发区一号、二号、三号地块肉鸡养殖基地，乌尔其乡肉鸡养殖基地、扎瓦镇肉鸡养殖基地，喀尓赛镇阔什铁热克村1号、2种鸡、肉鸡养殖基地，萨依巴格乡肉鸡养殖基地，共9个基地内202栋鸡舍202套采暖设备，喀尓赛镇阔什铁热克村2号种鸡养殖基地内20栋鸡舍20套养殖设备进行统一采购。设备采购内容：
鸡粪处理环保有机肥转化设备一批，鸡笼及配套设备设施一批，集蛋系统（集蛋器）一批，环控、电控系统一批，鸡舍采暖配套设备设施一批，附属用房采暖配套设施一批。
</t>
    </r>
    <r>
      <rPr>
        <b/>
        <sz val="10"/>
        <rFont val="宋体"/>
        <charset val="134"/>
        <scheme val="minor"/>
      </rPr>
      <t>绩效目标：</t>
    </r>
    <r>
      <rPr>
        <sz val="10"/>
        <rFont val="宋体"/>
        <charset val="134"/>
        <scheme val="minor"/>
      </rPr>
      <t>项目建设完成后，产权归村集体所有，设备租金用于壮大村集体经济收入，同时可提供就业岗位，带动贫困户就近就地就业。</t>
    </r>
  </si>
  <si>
    <t>墨玉县贫困村发展壮大村集体经济家禽产业（鸡、鸭、鹅）项目—四期设备采购项目</t>
  </si>
  <si>
    <t>墨玉县博斯坦库勒工业园区</t>
  </si>
  <si>
    <r>
      <rPr>
        <b/>
        <sz val="10"/>
        <rFont val="宋体"/>
        <charset val="134"/>
        <scheme val="minor"/>
      </rPr>
      <t>建设任务：</t>
    </r>
    <r>
      <rPr>
        <sz val="10"/>
        <rFont val="宋体"/>
        <charset val="134"/>
        <scheme val="minor"/>
      </rPr>
      <t xml:space="preserve">依托现有龙头企业将全县16个乡镇204个深度贫困村的扶贫资金以村集体资金资产投资分红受益。贫困村扶持资金全部用于家禽（鸡）产业项目的商品鸡养殖、屠宰、肉制品深加工、包装、冷藏等设备采购，企业按照合同约定每年向贫困村支付投资额度不低于8%租金，4年后企业回购设备。每村扶持额度根据贫困程度确定100—200万元。为用于家禽（鸡）产业项目的商品鸡养殖、屠宰、肉制品深加工、包装、冷藏等设备采购项目设备采购内容：
制冰设备、速冻设备一批，蒸煮、转运设备一批，污水处理系统一批，蒸烤设备一批，肉类处理设备一批，屠宰分割设备、面食设备、上浆、灌肠设备、面点设备、通风排烟系统一批，转运设备一批，蒸汽设备一批。
</t>
    </r>
    <r>
      <rPr>
        <b/>
        <sz val="10"/>
        <rFont val="宋体"/>
        <charset val="134"/>
        <scheme val="minor"/>
      </rPr>
      <t>绩效目标：</t>
    </r>
    <r>
      <rPr>
        <sz val="10"/>
        <rFont val="宋体"/>
        <charset val="134"/>
        <scheme val="minor"/>
      </rPr>
      <t>项目建设完成后，产权归村集体所有，设备租金用于壮大村集体经济收入，同时可提供就业岗位，带动贫困户就近就地就业。</t>
    </r>
  </si>
  <si>
    <t>墨玉县贫困村发展壮大村集体经济家禽产业（鸡、鸭、鹅）项目—五期设备采购项目</t>
  </si>
  <si>
    <r>
      <rPr>
        <b/>
        <sz val="10"/>
        <rFont val="宋体"/>
        <charset val="134"/>
        <scheme val="minor"/>
      </rPr>
      <t>建设任务：</t>
    </r>
    <r>
      <rPr>
        <sz val="10"/>
        <rFont val="宋体"/>
        <charset val="134"/>
        <scheme val="minor"/>
      </rPr>
      <t xml:space="preserve">为新疆美比特食品有限公司自建屠宰场、彩印车间、编织袋车间、纸箱车间、鸡养殖基地备用电源、污染物（鸡粪）清运设备，饲料包装车间等进行设备采购。设备采购内容：
屠宰废弃物处理设备1套，车间工器具1套，超低温空气源热泵、卧式暗装风机盘管及安装调试及配件若套，饲料成套包装设备1套，彩印设备2套，编织袋设备1套，纸箱设备3套，液氮低温储罐1个，货运电梯1台，制冷设备1套，800KW柴油发电机18台、1000KW柴油发电机3台，运输矿用车2辆，棚车8辆，货用装载机9台，铲车2辆，货用叉车20辆，50吨地磅9个，水泵21台，变频器21台，泵管735个，高压冲洗机60台，电子汽车衡4台。
</t>
    </r>
    <r>
      <rPr>
        <b/>
        <sz val="10"/>
        <rFont val="宋体"/>
        <charset val="134"/>
        <scheme val="minor"/>
      </rPr>
      <t>绩效目标：</t>
    </r>
    <r>
      <rPr>
        <sz val="10"/>
        <rFont val="宋体"/>
        <charset val="134"/>
        <scheme val="minor"/>
      </rPr>
      <t>贫困村扶持资金全部用于家禽（鸡）产业项目的食品检测、包装、货物圆弧等设备采购，企业按照合同约定每年向贫困村支付投资额度不低于8%租金，4年后企业回购设备。</t>
    </r>
  </si>
  <si>
    <t>墨玉县喀尔赛镇阔什铁热克村孵化基地附属设施配套建设项目</t>
  </si>
  <si>
    <t>喀尔赛镇阔什铁热克村</t>
  </si>
  <si>
    <t>墨玉县喀尔赛镇人民政府</t>
  </si>
  <si>
    <r>
      <rPr>
        <b/>
        <sz val="10"/>
        <rFont val="宋体"/>
        <charset val="134"/>
        <scheme val="minor"/>
      </rPr>
      <t>建设任务：</t>
    </r>
    <r>
      <rPr>
        <sz val="10"/>
        <rFont val="宋体"/>
        <charset val="134"/>
        <scheme val="minor"/>
      </rPr>
      <t xml:space="preserve">依托“新疆美比特食品有限公司”，为喀尔赛镇阔什铁热克村孵化基地建设完善配套设施：包含，室外道路硬化面积15665㎡；场地平整挖土方23200m³，换填土方14316m³；室外给排水、供暖工程：给水管网长1342.98m，排水管网长324.64m，供暖管网长427.28m；电力管网1140.01m，购置10000kva干式变压器2台。
</t>
    </r>
    <r>
      <rPr>
        <b/>
        <sz val="10"/>
        <rFont val="宋体"/>
        <charset val="134"/>
        <scheme val="minor"/>
      </rPr>
      <t>绩效目标：</t>
    </r>
    <r>
      <rPr>
        <sz val="10"/>
        <rFont val="宋体"/>
        <charset val="134"/>
        <scheme val="minor"/>
      </rPr>
      <t>项目建设完成后，产权归村集体所有，设备租金用于壮大村集体经济收入，同时可提供就业岗位，带动贫困户就近就地就业。</t>
    </r>
  </si>
  <si>
    <t>墨玉县喀尔赛镇阔什铁热克村1号种鸡养殖基地附属设施配套建设项目</t>
  </si>
  <si>
    <r>
      <rPr>
        <b/>
        <sz val="10"/>
        <rFont val="宋体"/>
        <charset val="134"/>
        <scheme val="minor"/>
      </rPr>
      <t>建设任务：</t>
    </r>
    <r>
      <rPr>
        <sz val="10"/>
        <rFont val="宋体"/>
        <charset val="134"/>
        <scheme val="minor"/>
      </rPr>
      <t xml:space="preserve">为喀尔赛镇阔什铁热克村1号种鸡养殖基地建设项目建设配套用房 1 栋，建筑面积 385.6 平方米；配套用房一 1 栋，建筑面积 381.4 平方米；配套用房二 1 栋，建筑面积 755.1 平方米；消毒洗浴间 2 栋，总建筑面积 166.32 平方米；柴油发电机房 2 栋， 总建筑面积 143.52 平方米。同时新建道路面积 22720 平方米，封闭围挡 2104 米，配套给水管网 1731 米、消防给水管网 2079 米、排水管网 4206 米、电 力电缆 3150 米，新建 500m³污水处理设施 1 套、箱式变压器 3 台、外接电 力线设施 1 项、管网工程设备 1 套、消防水池及水泵房（净容积 300m³） 一座，场地平整 32000 方。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</si>
  <si>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墨玉县喀尔赛镇阔什铁热克村2号种鸡养殖基地附属设施配套建设项目</t>
  </si>
  <si>
    <r>
      <rPr>
        <b/>
        <sz val="10"/>
        <rFont val="宋体"/>
        <charset val="134"/>
        <scheme val="minor"/>
      </rPr>
      <t>建设任务：</t>
    </r>
    <r>
      <rPr>
        <sz val="10"/>
        <rFont val="宋体"/>
        <charset val="134"/>
        <scheme val="minor"/>
      </rPr>
      <t>为喀尔赛镇阔什铁热克村2号种鸡养殖基地建设有机肥处理车间 1 栋，建筑面积 4396.17 平方米；配套用房 1 栋，建筑面积 766.16 平方米；消毒洗浴间 2 栋，总建 筑面积 166.32 平方米；柴油发电机房 2 栋，总建筑面积 143.52 平方米。同 时新建道路面积 30375 平方米，封闭围挡 2063 米，配套给水管网 1492 米、 消防给水管网 1509 米、排水管网 3300 米、电力电缆 5230 米，新建 500m³ 污水处理设施一套、箱式变压器 2 台、外接电力线设施 1 项、管网工程设 备 1 套、消防水池及水泵房（净容积 300m³）一座，场地平整 42000 方。
绩效目标：项目建设完成后，产权归村集体所有，租金用于壮大村集体经济收入，同时可提供就业岗位，带动贫困户就近就地就业。</t>
    </r>
  </si>
  <si>
    <t>墨玉县喀尔赛镇阔什铁热克村肉鸡养殖基地附属设施配套建设项目</t>
  </si>
  <si>
    <r>
      <rPr>
        <b/>
        <sz val="10"/>
        <rFont val="宋体"/>
        <charset val="134"/>
        <scheme val="minor"/>
      </rPr>
      <t>建设任务：</t>
    </r>
    <r>
      <rPr>
        <sz val="10"/>
        <rFont val="宋体"/>
        <charset val="134"/>
        <scheme val="minor"/>
      </rPr>
      <t xml:space="preserve">为喀尔赛镇阔什铁热克村肉鸡养殖基地建设有机肥处理车间 1 栋，建筑面积 4396.17 平方米；配套用房 1 栋，建筑面积 766.16 平方米；消毒洗浴间 2 栋，总建筑 面积 166.32 平方米；柴油发电机房 2 栋，总建筑面积 143.52 平方米。同时 新建道路面积 30135 平方米，封闭围挡 1948 米，配套给水管网 1803 米、 消防给水管网 1927 米、排水管网 3873 米、电力电缆 5960 米，新建 500m³ 污水处理设施一套、箱式变压器 2 台、外接电力线 1 项、管网工程设备 1 套、消防水池及水泵房（净容积 300m³）一座，场地平整 43300 方。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</si>
  <si>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墨玉县扎瓦镇依格孜艾日克村肉鸡养殖基地附属设施配套建设项目</t>
  </si>
  <si>
    <t>扎瓦镇依格孜艾日克村</t>
  </si>
  <si>
    <t>墨玉县扎瓦镇人民政府</t>
  </si>
  <si>
    <r>
      <rPr>
        <b/>
        <sz val="10"/>
        <rFont val="宋体"/>
        <charset val="134"/>
        <scheme val="minor"/>
      </rPr>
      <t>建设任务：</t>
    </r>
    <r>
      <rPr>
        <sz val="10"/>
        <rFont val="宋体"/>
        <charset val="134"/>
        <scheme val="minor"/>
      </rPr>
      <t xml:space="preserve">为扎瓦镇依格孜艾日克村肉鸡养殖基地建设配套用房、库房、消毒洗浴室，发电机房，同时建设其他配套设施：消防水池、污水处理池、沥青道路、封闭围挡、给水管线、排水管线、电力管线、工程管线配套设备、箱式变压器等配套工程的建设。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</si>
  <si>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墨玉县乌尔其乡色格孜勒克村肉鸡养殖基地附属设施配套建设项目</t>
  </si>
  <si>
    <t>乌尔其乡色格孜勒克村</t>
  </si>
  <si>
    <t>墨玉县乌尔其乡人民政府</t>
  </si>
  <si>
    <r>
      <rPr>
        <b/>
        <sz val="10"/>
        <rFont val="宋体"/>
        <charset val="134"/>
        <scheme val="minor"/>
      </rPr>
      <t>建设任务：</t>
    </r>
    <r>
      <rPr>
        <sz val="10"/>
        <rFont val="宋体"/>
        <charset val="134"/>
        <scheme val="minor"/>
      </rPr>
      <t xml:space="preserve">为乌尔其乡色格孜勒克村肉鸡养殖基地建设配套用房、库房、消毒洗浴室，发电机房，同时建设其他配套设施：消防水池、污水处理池、沥青道路、封闭围挡、给水管线、排水管线、电力管线、工程管线配套设备、箱式变压器等配套工程的建设。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</si>
  <si>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墨玉县玉北开发区三号地块肉鸡养殖基地附属设施配套建设项目</t>
  </si>
  <si>
    <t>玉北开发区</t>
  </si>
  <si>
    <r>
      <rPr>
        <b/>
        <sz val="10"/>
        <rFont val="宋体"/>
        <charset val="134"/>
        <scheme val="minor"/>
      </rPr>
      <t>建设任务：</t>
    </r>
    <r>
      <rPr>
        <sz val="10"/>
        <rFont val="宋体"/>
        <charset val="134"/>
        <scheme val="minor"/>
      </rPr>
      <t>为玉北开发区三号地块肉鸡养殖基地建设配套用房、库房、消毒洗浴室，发电机房，同时建设其他配套设施：消防水池、污水处理池、沥青道路、封闭围挡、给水管线、排水管线、电力管线、工程管线配套设备、箱式变压器等配套工程的建设。</t>
    </r>
    <r>
      <rPr>
        <b/>
        <sz val="10"/>
        <rFont val="宋体"/>
        <charset val="134"/>
        <scheme val="minor"/>
      </rPr>
      <t xml:space="preserve">
绩效目标：</t>
    </r>
    <r>
      <rPr>
        <sz val="10"/>
        <rFont val="宋体"/>
        <charset val="134"/>
        <scheme val="minor"/>
      </rPr>
      <t>项目建设完成后，产权归村集体所有，租金用于壮大村集体经济收入，同时可提供就业岗位，带动贫困户就近就地就业。</t>
    </r>
  </si>
  <si>
    <t>墨玉县贫困村发展壮大村集体经济家禽产业（鸡、鸭、鹅）项目萨依巴格乡托格尔苏村肉鸡养殖基地</t>
  </si>
  <si>
    <t>萨依巴格乡托格尔苏村</t>
  </si>
  <si>
    <t>墨玉县萨依巴格乡人民政府</t>
  </si>
  <si>
    <r>
      <rPr>
        <b/>
        <sz val="10"/>
        <rFont val="宋体"/>
        <charset val="134"/>
        <scheme val="minor"/>
      </rPr>
      <t>建设任务：</t>
    </r>
    <r>
      <rPr>
        <sz val="10"/>
        <rFont val="宋体"/>
        <charset val="134"/>
        <scheme val="minor"/>
      </rPr>
      <t xml:space="preserve">项目拟建设肉鸡鸡舍24栋，每栋建筑面积1600.77平方米，总建筑面积38418.48平方米；有机肥处理车间1栋，建筑面积4396.17平方米；配套用房1栋，建筑面积766.16平方米；消毒洗浴间2栋，总建筑面积166.32平方米；柴油发电机房2栋，总建筑面积143.52平方米。同时新建道路长度6.2公里，封闭围挡2228米，配套给水管线3025米、排水管线3634米、供电管线3570米，新建500m³污水处理设施一套、箱式变压器2台、外接电力线1项、消防水池及水泵房（净容积300m³）一座，场地平整43500平方米。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</si>
  <si>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墨玉县贫困村发展壮大村集体经济家禽产业（鸡、鸭、鹅）项目玉北开发区一号地块肉鸡养殖基地</t>
  </si>
  <si>
    <r>
      <rPr>
        <b/>
        <sz val="10"/>
        <rFont val="宋体"/>
        <charset val="134"/>
        <scheme val="minor"/>
      </rPr>
      <t>建设任务：</t>
    </r>
    <r>
      <rPr>
        <sz val="10"/>
        <rFont val="宋体"/>
        <charset val="134"/>
        <scheme val="minor"/>
      </rPr>
      <t xml:space="preserve">总用地207.3亩，新建鸡舍24栋，每栋建筑面积1600.77平方米，鸡舍总建筑面积38418.5平方米；有机肥处理车间1栋，建筑面积4459平方米；建设配套用房766.16㎡；消毒洗浴室166.32㎡，发电机房71.76㎡，总建筑面积43926.04㎡。同时建设其他配套设施：消防水池300m³、污水处理池500m³、沥青道路、给水管线、排水管线、电力管线、市政配套设备、箱式变压器等配套工程的建设。建设项目总投资7977.9万元，本次安排建安工程投资5542.31万元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</si>
  <si>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墨玉县贫困村发展壮大村集体经济家禽产业（鸡、鸭、鹅）项目玉北开发区二号地块肉鸡养殖基地</t>
  </si>
  <si>
    <r>
      <rPr>
        <b/>
        <sz val="10"/>
        <rFont val="宋体"/>
        <charset val="134"/>
        <scheme val="minor"/>
      </rPr>
      <t>建设任务：</t>
    </r>
    <r>
      <rPr>
        <sz val="10"/>
        <rFont val="宋体"/>
        <charset val="134"/>
        <scheme val="minor"/>
      </rPr>
      <t xml:space="preserve">总用地207.3亩，新建鸡舍24栋，每栋建筑面积1600.77平方米，鸡舍总建筑面积38418.5平方米；有机肥处理车间1栋，建筑面积4459平方米；建设配套用房766.16㎡；消毒洗浴室166.32㎡，发电机房71.76㎡，总建筑面积43926.04㎡。同时建设其他配套设施：消防水池300m³、污水处理池500m³、沥青道路、给水管线、排水管线、电力管线、市政配套设备、箱式变压器等配套工程的建设。建设项目总投资7945.6万元，本次安排建安工程投资5510.02万元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</si>
  <si>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墨玉县贫困户家禽（鹅、鸭、鸡）产业资产收益项目</t>
  </si>
  <si>
    <t>喀尔赛镇、扎瓦镇、阿克萨拉依乡、加罕巴格乡、喀拉喀什镇、托胡拉乡、芒来乡、喀瓦克乡、雅瓦乡、萨依巴格乡、奎牙镇、乌尔其乡、普恰克其镇</t>
  </si>
  <si>
    <t>相关乡镇人民政府</t>
  </si>
  <si>
    <r>
      <rPr>
        <b/>
        <sz val="10"/>
        <rFont val="宋体"/>
        <charset val="134"/>
        <scheme val="minor"/>
      </rPr>
      <t>建设任务：</t>
    </r>
    <r>
      <rPr>
        <sz val="10"/>
        <rFont val="宋体"/>
        <charset val="134"/>
        <scheme val="minor"/>
      </rPr>
      <t xml:space="preserve">依托“现有龙头企业+贫困户”的模式将喀尔赛镇79户、扎瓦镇2182户、阿克萨拉依乡1175户、加罕巴格乡546户、喀拉喀什镇230户、托胡拉乡286户、芒来乡185户、喀瓦克乡52户、雅瓦乡585户、萨依巴格乡195户、奎牙镇3户、乌尔其乡84户、普恰克其镇206户。扶贫资金全部用于鸡舍建设，形成资产由第三方评估后按投资比例归村集体所有，企业按照“五统一”模式用市场化手段生产运营，确保年户投入资金的受益不低于8%。每户扶持额度根据贫困程度及家庭人口确定1.7—2.2万元，户均2万元。
</t>
    </r>
    <r>
      <rPr>
        <b/>
        <sz val="10"/>
        <rFont val="宋体"/>
        <charset val="134"/>
        <scheme val="minor"/>
      </rPr>
      <t>绩效目标：</t>
    </r>
    <r>
      <rPr>
        <sz val="10"/>
        <rFont val="宋体"/>
        <charset val="134"/>
        <scheme val="minor"/>
      </rPr>
      <t>企业按照“五统一”模式用市场化手段生产运营，确保年户投入资金的受益不低于8%。每户扶持额度根据贫困程度及家庭人口确定1.7—2.2万元。</t>
    </r>
  </si>
  <si>
    <t>墨玉县雅瓦乡鸡产业设备配套项目</t>
  </si>
  <si>
    <t>墨玉县雅瓦乡石油伴行线55号、61号、64号界碑处</t>
  </si>
  <si>
    <t>墨玉县雅瓦乡人民政府</t>
  </si>
  <si>
    <r>
      <rPr>
        <b/>
        <sz val="10"/>
        <rFont val="宋体"/>
        <charset val="134"/>
        <scheme val="minor"/>
      </rPr>
      <t>建设任务：</t>
    </r>
    <r>
      <rPr>
        <sz val="10"/>
        <rFont val="宋体"/>
        <charset val="134"/>
        <scheme val="minor"/>
      </rPr>
      <t xml:space="preserve">依托现有龙头企业大力发展鸡产业，在雅瓦乡石油伴行线55公里和61公里处，配套71栋养殖设备、多能互补清洁能源热力站、养殖数字智能化等设备进行统一采购，主要是孕育父母代鸡养殖，共需资金7746万元。
</t>
    </r>
    <r>
      <rPr>
        <b/>
        <sz val="10"/>
        <rFont val="宋体"/>
        <charset val="134"/>
        <scheme val="minor"/>
      </rPr>
      <t>绩效目标：</t>
    </r>
    <r>
      <rPr>
        <sz val="10"/>
        <rFont val="宋体"/>
        <charset val="134"/>
        <scheme val="minor"/>
      </rPr>
      <t>项目建设完成后，产权归村集体所有，设备租金用于壮大村集体经济收入.</t>
    </r>
  </si>
  <si>
    <t>墨玉县喀瓦克乡壮大村集体经济项目</t>
  </si>
  <si>
    <t>墨玉县喀瓦克乡敦库勒村</t>
  </si>
  <si>
    <t>墨玉县喀瓦克乡人民政府</t>
  </si>
  <si>
    <r>
      <rPr>
        <b/>
        <sz val="10"/>
        <rFont val="宋体"/>
        <charset val="134"/>
        <scheme val="minor"/>
      </rPr>
      <t>建设任务：</t>
    </r>
    <r>
      <rPr>
        <sz val="10"/>
        <rFont val="宋体"/>
        <charset val="134"/>
        <scheme val="minor"/>
      </rPr>
      <t xml:space="preserve">依托现有龙头企业大力发展鹅产业，购买鹅养殖基地附属设施配套，总投资417.6287万元。项目完工后产权属于村集体所用，企业租赁使用，租赁收入适用于喀瓦克乡巴什喀瓦克、喀瓦克村、前进村、团结村、和谐村等5各村壮大村集体。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</si>
  <si>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墨玉县英也尔乡獭兔养殖基地建设项目</t>
  </si>
  <si>
    <t>英也尔乡阿克吾斯塘村</t>
  </si>
  <si>
    <t>墨玉县英也尔乡人民政府</t>
  </si>
  <si>
    <r>
      <rPr>
        <b/>
        <sz val="10"/>
        <rFont val="宋体"/>
        <charset val="134"/>
        <scheme val="minor"/>
      </rPr>
      <t>建设任务：</t>
    </r>
    <r>
      <rPr>
        <sz val="10"/>
        <rFont val="宋体"/>
        <charset val="134"/>
        <scheme val="minor"/>
      </rPr>
      <t xml:space="preserve">新建兔圈32座，2座合建为1个单体，每个单体长35.5米，宽16.48米，高2.95米，建筑面积585.04平方米，共计9360.64平方米；外网工程、化粪池、兔棚设备等。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</si>
  <si>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墨玉县英也尔乡饲料原料厂配套设备采购项目</t>
  </si>
  <si>
    <r>
      <rPr>
        <b/>
        <sz val="10"/>
        <rFont val="宋体"/>
        <charset val="134"/>
        <scheme val="minor"/>
      </rPr>
      <t>建设任务：</t>
    </r>
    <r>
      <rPr>
        <sz val="10"/>
        <rFont val="宋体"/>
        <charset val="134"/>
        <scheme val="minor"/>
      </rPr>
      <t xml:space="preserve">依托现有龙头企业，给英也尔乡阿克吾斯堂村新建20万吨饲料原料建设项目采购配套主机设备、工艺设备、除尘设备、电气控制系统设备、机电机组设备、传输设备等配套设施设备。
</t>
    </r>
    <r>
      <rPr>
        <b/>
        <sz val="10"/>
        <rFont val="宋体"/>
        <charset val="134"/>
        <scheme val="minor"/>
      </rPr>
      <t>绩效目标：</t>
    </r>
    <r>
      <rPr>
        <sz val="10"/>
        <rFont val="宋体"/>
        <charset val="134"/>
        <scheme val="minor"/>
      </rPr>
      <t>项目建设完成后，产权归村集体所有，设备租金用于壮大村集体经济收入.</t>
    </r>
  </si>
  <si>
    <t>墨玉县英也尔乡饲料厂配套设备采购项目</t>
  </si>
  <si>
    <t>墨玉县英也尔乡阿克吾斯塘村</t>
  </si>
  <si>
    <r>
      <rPr>
        <b/>
        <sz val="10"/>
        <rFont val="宋体"/>
        <charset val="134"/>
        <scheme val="minor"/>
      </rPr>
      <t>建设任务：</t>
    </r>
    <r>
      <rPr>
        <sz val="10"/>
        <rFont val="宋体"/>
        <charset val="134"/>
        <scheme val="minor"/>
      </rPr>
      <t xml:space="preserve">依托现有龙头企业，给英也尔乡阿克吾斯堂村新建年产6万吨饲料建设项目采购配套主机设备、工艺设备、除尘设备、电气控制系统设备、机电机组设备、设备配套钢结构、粉碎设备、传输设备等配套设施设备。
</t>
    </r>
    <r>
      <rPr>
        <b/>
        <sz val="10"/>
        <rFont val="宋体"/>
        <charset val="134"/>
        <scheme val="minor"/>
      </rPr>
      <t>绩效目标：</t>
    </r>
    <r>
      <rPr>
        <sz val="10"/>
        <rFont val="宋体"/>
        <charset val="134"/>
        <scheme val="minor"/>
      </rPr>
      <t>项目建设完成后，产权归村集体所有，设备租金用于壮大村集体经济收入.</t>
    </r>
  </si>
  <si>
    <t>墨玉县英也尔乡屠宰及食品深加工厂配套设备采购项目</t>
  </si>
  <si>
    <r>
      <rPr>
        <b/>
        <sz val="10"/>
        <rFont val="宋体"/>
        <charset val="134"/>
        <scheme val="minor"/>
      </rPr>
      <t>建设任务：</t>
    </r>
    <r>
      <rPr>
        <sz val="10"/>
        <rFont val="宋体"/>
        <charset val="134"/>
        <scheme val="minor"/>
      </rPr>
      <t xml:space="preserve">给英也尔乡阿克吾斯塘村日屠宰家兔15000只，深加工家兔11000只项目配套屠宰设备、消毒设备、电气设备、消毒设备、冷库设备、食品斩拌设备、食品灌装设备、食品烘干设备食品包装设备、成品冷藏设备等配套设施设备
</t>
    </r>
    <r>
      <rPr>
        <b/>
        <sz val="10"/>
        <rFont val="宋体"/>
        <charset val="134"/>
        <scheme val="minor"/>
      </rPr>
      <t>绩效目标：</t>
    </r>
    <r>
      <rPr>
        <sz val="10"/>
        <rFont val="宋体"/>
        <charset val="134"/>
        <scheme val="minor"/>
      </rPr>
      <t>项目建设完成后，产权归村集体所有，设备租金用于壮大村集体经济收入.</t>
    </r>
  </si>
  <si>
    <t>墨玉县吐外特乡2019年贫困户资产量化收益兔产业发展圈舍建设项目（二期）</t>
  </si>
  <si>
    <t>墨玉县玉北开发区</t>
  </si>
  <si>
    <t>墨玉县吐外特乡人民政府</t>
  </si>
  <si>
    <r>
      <rPr>
        <b/>
        <sz val="10"/>
        <rFont val="宋体"/>
        <charset val="134"/>
        <scheme val="minor"/>
      </rPr>
      <t>建设任务：</t>
    </r>
    <r>
      <rPr>
        <sz val="10"/>
        <rFont val="宋体"/>
        <charset val="134"/>
        <scheme val="minor"/>
      </rPr>
      <t xml:space="preserve">在吐外特乡实施2019年贫困户资产量化兔产业发展圈舍建设项目（二期）项目，共涉及8个村的258户贫困户，总计划投入资金411.4万元。其中：乌尊艾日克村137户226.3万元；和平村96户148.2万元；苏盖特力克村2户3.7万元；纳格拉村1户1.7万元；巴什吐外特村13户19.1万元；托合玛克村2户2.9万元；色日克托格拉克村5户8.5万元；喀拉亚尕其村2户1万元。
</t>
    </r>
    <r>
      <rPr>
        <b/>
        <sz val="10"/>
        <rFont val="宋体"/>
        <charset val="134"/>
        <scheme val="minor"/>
      </rPr>
      <t>绩效目标：</t>
    </r>
    <r>
      <rPr>
        <sz val="10"/>
        <rFont val="宋体"/>
        <charset val="134"/>
        <scheme val="minor"/>
      </rPr>
      <t>企业按照“五统一”模式用市场化手段生产运营，确保年户投入资金的受益不低于8%。</t>
    </r>
  </si>
  <si>
    <t>墨玉县奎牙镇鸽养殖基地电力设施配套建设项目</t>
  </si>
  <si>
    <t>奎牙镇巴什阿其玛村</t>
  </si>
  <si>
    <t>墨玉县奎牙镇人民政府</t>
  </si>
  <si>
    <r>
      <rPr>
        <b/>
        <sz val="10"/>
        <rFont val="宋体"/>
        <charset val="134"/>
        <scheme val="minor"/>
      </rPr>
      <t>建设任务：</t>
    </r>
    <r>
      <rPr>
        <sz val="10"/>
        <rFont val="宋体"/>
        <charset val="134"/>
        <scheme val="minor"/>
      </rPr>
      <t xml:space="preserve">1、新建10KV架空绝缘线路4.5公里，组立砼杆98基；安装真空断路器5台、避雷器2组。2、敷设YJV22-8.7/15KV-3*240电缆100米，制作终端电缆头4套；敷设YJV22-1KV-3*120+1*95电缆线路1.2公里，制作终端电缆头2套、中间头2套。3、安装箱式变电站4座，修建箱式变基础4座。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</si>
  <si>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奎牙镇家鸽产业园孵化设备采购项目</t>
  </si>
  <si>
    <r>
      <rPr>
        <b/>
        <sz val="10"/>
        <rFont val="宋体"/>
        <charset val="134"/>
        <scheme val="minor"/>
      </rPr>
      <t>建设任务：</t>
    </r>
    <r>
      <rPr>
        <sz val="10"/>
        <rFont val="宋体"/>
        <charset val="134"/>
        <scheme val="minor"/>
      </rPr>
      <t xml:space="preserve">为奎牙镇鸽产业园配套孵化机25台每台6.8万元；配套孵化脱温室126间每间3万元，及其附属设施及配套设备共计548万元
</t>
    </r>
    <r>
      <rPr>
        <b/>
        <sz val="10"/>
        <rFont val="宋体"/>
        <charset val="134"/>
        <scheme val="minor"/>
      </rPr>
      <t>绩效目标：</t>
    </r>
    <r>
      <rPr>
        <sz val="10"/>
        <rFont val="宋体"/>
        <charset val="134"/>
        <scheme val="minor"/>
      </rPr>
      <t>项目建设完成后，产权归村集体所有，设备租金用于壮大村集体经济收入.</t>
    </r>
  </si>
  <si>
    <t>墨玉县玉北开发区肉羊养殖场附属配套设施建设项目</t>
  </si>
  <si>
    <r>
      <rPr>
        <b/>
        <sz val="10"/>
        <rFont val="宋体"/>
        <charset val="134"/>
        <scheme val="minor"/>
      </rPr>
      <t>建设任务：</t>
    </r>
    <r>
      <rPr>
        <sz val="10"/>
        <rFont val="宋体"/>
        <charset val="134"/>
        <scheme val="minor"/>
      </rPr>
      <t xml:space="preserve">依托现有龙头企业在墨玉县玉北开发区拟新建干草棚1栋1142平方米，堆粪场1个600平方米，消毒室1栋30平方米，化粪池1个40立方米，完善青贮窖2座 1391.70平方米；土地平整151亩，场区道路4360平方米，给排水管线1080米，供电线路4232米，配套变压器1套250kva，消防外网系统1套，蓄水池200m³1座。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</si>
  <si>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墨玉县奎牙镇马产业合作社建设项目</t>
  </si>
  <si>
    <t>奎牙镇幸福村</t>
  </si>
  <si>
    <r>
      <rPr>
        <b/>
        <sz val="10"/>
        <rFont val="宋体"/>
        <charset val="134"/>
        <scheme val="minor"/>
      </rPr>
      <t>建设任务：</t>
    </r>
    <r>
      <rPr>
        <sz val="10"/>
        <rFont val="宋体"/>
        <charset val="134"/>
        <scheme val="minor"/>
      </rPr>
      <t xml:space="preserve">拟建设育肥马舍1栋，建筑面积496.85平方米、赛马马舍2栋，建筑面积993.70平方米、临时马舍1栋，建筑面积496.85平方米、50立方米化粪池1套、供水管线910米、排水管线820米、供电管线590米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</si>
  <si>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墨玉县壮大村集体雅瓦乡依浪古鲁克村、巴格吉格代村等七个村养殖基地建设项目（55号）</t>
  </si>
  <si>
    <t>雅瓦乡石油伴行线55号界碑处</t>
  </si>
  <si>
    <r>
      <rPr>
        <b/>
        <sz val="10"/>
        <rFont val="宋体"/>
        <charset val="134"/>
        <scheme val="minor"/>
      </rPr>
      <t>建设任务：</t>
    </r>
    <r>
      <rPr>
        <sz val="10"/>
        <rFont val="宋体"/>
        <charset val="134"/>
        <scheme val="minor"/>
      </rPr>
      <t xml:space="preserve">计划建设一座养殖基地，其中建设养殖圈舍22栋，建筑面积26040.4平方米，配套育雏舍（2栋）、阳光棚（2栋）、消毒室1栋、防疫及药品室（管理用房）、硬化路面、场地平整等，同时依托企业提供饲料、技术等支持合作养殖，达到“资金、劳务双投双收”，企业按照“五统一”模式用市场化手段生产运营，确保投入资金的受益不低于8%。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</si>
  <si>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墨玉县壮大村集体雅瓦乡加依铁热克村，阔什科瑞克村等六个村养殖基地建设项目（61号）</t>
  </si>
  <si>
    <t>雅瓦乡石油伴行线61号界碑处</t>
  </si>
  <si>
    <r>
      <rPr>
        <b/>
        <sz val="10"/>
        <rFont val="宋体"/>
        <charset val="134"/>
        <scheme val="minor"/>
      </rPr>
      <t>建设任务：</t>
    </r>
    <r>
      <rPr>
        <sz val="10"/>
        <rFont val="宋体"/>
        <charset val="134"/>
        <scheme val="minor"/>
      </rPr>
      <t xml:space="preserve">计划建设一座养殖基地，其中建设养殖圈舍19栋，总建筑面积26612.35平方米，配套育雏舍（2栋）、阳光棚（3栋）、消毒室1栋、防疫及药品室（管理用房）、硬化路面、场地平整等，同时依托企业提供饲料、技术等支持合作养殖，达到“资金、劳务双投双收”，企业按照“五统一”模式用市场化手段生产运营，确保投入资金的受益不低于8%。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</si>
  <si>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墨玉县壮大村集体雅瓦乡阿克切克勒村，库格达依村等七个村养殖基地建设项目（64号）</t>
  </si>
  <si>
    <t>雅瓦乡石油伴行线64号界碑处</t>
  </si>
  <si>
    <r>
      <rPr>
        <b/>
        <sz val="10"/>
        <rFont val="宋体"/>
        <charset val="134"/>
        <scheme val="minor"/>
      </rPr>
      <t>建设任务：</t>
    </r>
    <r>
      <rPr>
        <sz val="10"/>
        <rFont val="宋体"/>
        <charset val="134"/>
        <scheme val="minor"/>
      </rPr>
      <t xml:space="preserve">计划建设一座养殖基地，其中建设养殖圈舍23栋，总建筑面积32642.75平方米，配套育雏舍（3栋）、阳光棚（2栋）、消毒室1栋、防疫及药品室（管理用房）、硬化路面、场地平整等，同时依托企业提供饲料、技术等支持合作养殖，达到“资金、劳务双投双收”，企业按照“五统一”模式用市场化手段生产运营，确保投入资金的受益不低于8%。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</si>
  <si>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中央-水利发展资金</t>
  </si>
  <si>
    <t>墨玉县扎瓦镇英吾斯塘村创业巴扎建设项目</t>
  </si>
  <si>
    <t>扎瓦镇英吾斯塘村</t>
  </si>
  <si>
    <r>
      <rPr>
        <b/>
        <sz val="10"/>
        <rFont val="宋体"/>
        <charset val="134"/>
        <scheme val="minor"/>
      </rPr>
      <t>建设任务：</t>
    </r>
    <r>
      <rPr>
        <sz val="10"/>
        <rFont val="宋体"/>
        <charset val="134"/>
        <scheme val="minor"/>
      </rPr>
      <t xml:space="preserve">为英吾斯塘村委会民俗湿地公园配套建设规模761.12平方米框架结构12间两层创业巴扎。辐射带动5公里以内的小商品、生产生活及农贸物品交易由乡镇监督管理、村级自主运营，投资受益滚动带动项目实施村的贫困人口脱贫”目标。
</t>
    </r>
    <r>
      <rPr>
        <b/>
        <sz val="10"/>
        <rFont val="宋体"/>
        <charset val="134"/>
        <scheme val="minor"/>
      </rPr>
      <t>绩效目标：</t>
    </r>
    <r>
      <rPr>
        <sz val="10"/>
        <rFont val="宋体"/>
        <charset val="134"/>
        <scheme val="minor"/>
      </rPr>
      <t>投资受益滚动带动项目实施村的贫困人口脱贫”目标。</t>
    </r>
  </si>
  <si>
    <t>墨玉县喀拉喀什镇其曼巴格村创业巴扎建设项目</t>
  </si>
  <si>
    <t>喀拉喀什镇其曼巴格村</t>
  </si>
  <si>
    <t>墨玉县喀拉喀什镇人民政府</t>
  </si>
  <si>
    <r>
      <rPr>
        <b/>
        <sz val="10"/>
        <rFont val="宋体"/>
        <charset val="134"/>
        <scheme val="minor"/>
      </rPr>
      <t>建设任务：</t>
    </r>
    <r>
      <rPr>
        <sz val="10"/>
        <rFont val="宋体"/>
        <charset val="134"/>
        <scheme val="minor"/>
      </rPr>
      <t xml:space="preserve">新建1座劳动力创业巴扎，占地面积8亩，巴扎建筑面积3104.48平方米（建筑规划为二层或三层，），总投资984.8万元。辐射带动6公里以内的小商品、生产生活及农贸物品交易，达到“县级统一规划，乡镇监督管理、村级自主运营，投资受益滚动带动项目实施村的贫困人口脱贫”目标。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</si>
  <si>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墨玉县托胡拉乡花园村创业就业巴扎建设二期项目</t>
  </si>
  <si>
    <t>托胡拉乡花园村</t>
  </si>
  <si>
    <t>墨玉县托胡拉乡人民政府</t>
  </si>
  <si>
    <r>
      <rPr>
        <b/>
        <sz val="10"/>
        <rFont val="宋体"/>
        <charset val="134"/>
        <scheme val="minor"/>
      </rPr>
      <t>建设任务：</t>
    </r>
    <r>
      <rPr>
        <sz val="10"/>
        <rFont val="宋体"/>
        <charset val="134"/>
        <scheme val="minor"/>
      </rPr>
      <t xml:space="preserve">建设用地面积6035.20m²，总建筑面积1872.60m²，其中1#棚子723m²，2#棚子1149.60m²，地上一层，建筑高度5.7米，三角形钢屋架结构。硬化面积2426.22平方。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</si>
  <si>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墨玉县阿克萨拉依乡乌尊艾日克村扶贫车间建设项目</t>
  </si>
  <si>
    <t>阿克萨拉依乡乌尊艾日克村</t>
  </si>
  <si>
    <t>墨玉县阿克萨拉依乡人民政府</t>
  </si>
  <si>
    <r>
      <rPr>
        <b/>
        <sz val="10"/>
        <rFont val="宋体"/>
        <charset val="134"/>
        <scheme val="minor"/>
      </rPr>
      <t>建设任务：</t>
    </r>
    <r>
      <rPr>
        <sz val="10"/>
        <rFont val="宋体"/>
        <charset val="134"/>
        <scheme val="minor"/>
      </rPr>
      <t xml:space="preserve">依托现有龙头企业在阿克萨拉依乡乌尊艾日克村拟建设1047.96平方米扶贫车间及配套设施，主要结构为钢结构。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</si>
  <si>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墨玉县萨依巴格乡信和农业有限公司附属配套建设项目</t>
  </si>
  <si>
    <t>萨依巴格乡堆外萨依巴格村</t>
  </si>
  <si>
    <r>
      <rPr>
        <b/>
        <sz val="10"/>
        <rFont val="宋体"/>
        <charset val="134"/>
        <scheme val="minor"/>
      </rPr>
      <t>建设任务：</t>
    </r>
    <r>
      <rPr>
        <sz val="10"/>
        <rFont val="宋体"/>
        <charset val="134"/>
        <scheme val="minor"/>
      </rPr>
      <t xml:space="preserve">为萨依巴格乡堆外萨依巴格村现有龙头企业扶贫车间建设室外给水管网621.00米，室外消防管网1739.00米，室外排水管网10511.45米，室外采暖管网1505.00米，室外电力电缆34311.45米等室外配套基础设施。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</si>
  <si>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墨玉县喀尔赛镇有机肥厂设备配套项目</t>
  </si>
  <si>
    <r>
      <rPr>
        <b/>
        <sz val="10"/>
        <rFont val="宋体"/>
        <charset val="134"/>
        <scheme val="minor"/>
      </rPr>
      <t>建设任务：</t>
    </r>
    <r>
      <rPr>
        <sz val="10"/>
        <rFont val="宋体"/>
        <charset val="134"/>
        <scheme val="minor"/>
      </rPr>
      <t xml:space="preserve">在喀尔赛镇阔什铁热克村新建有机肥厂建设项目配套有机肥加工设备1套，包含发酵设备：圆盘式发酵翻堆机、强制通风供氧系统、除臭系统等、粉状肥设备：定量给料机、破碎进料皮带机、滚筒筛分机、有机无机原料自动配料系统、双螺旋搅拌输送机、造粒设备：对辊挤压造粒机、单斗电脑定量包装系统、高位码垛机等；有机水溶肥加工设备一套，包含3000L高速搅拌罐、150型胶体磨、3000L低速搅拌罐、50L卧式砂磨机等；吹瓶灌装系统一套，包含灌装封盖一体机、全自动膜包机、自动开箱装箱封箱机等设备。企业按照合同约定每年向贫困村支付投资额度不低于8%租金，4年后企业回购设备。每村扶持额度根据贫困程度确定100—200万元。
</t>
    </r>
    <r>
      <rPr>
        <b/>
        <sz val="10"/>
        <rFont val="宋体"/>
        <charset val="134"/>
        <scheme val="minor"/>
      </rPr>
      <t>绩效目标：</t>
    </r>
    <r>
      <rPr>
        <sz val="10"/>
        <rFont val="宋体"/>
        <charset val="134"/>
        <scheme val="minor"/>
      </rPr>
      <t>项目建设完成后，产权归村集体所有，设备租金用于壮大村集体经济收入.</t>
    </r>
  </si>
  <si>
    <t>墨玉县秋冬储藏菜窖建设项目</t>
  </si>
  <si>
    <t>雅瓦乡加汗巴格村、夏合勒克村，库格达依村</t>
  </si>
  <si>
    <r>
      <rPr>
        <b/>
        <sz val="10"/>
        <rFont val="宋体"/>
        <charset val="134"/>
        <scheme val="minor"/>
      </rPr>
      <t>建设任务：</t>
    </r>
    <r>
      <rPr>
        <sz val="10"/>
        <rFont val="宋体"/>
        <charset val="134"/>
        <scheme val="minor"/>
      </rPr>
      <t xml:space="preserve">在雅瓦乡新建秋冬菜储藏地窖3座（500吨量级），其中加汗巴格村一座（600㎡，资金24万元）、夏合勒克村一座（300㎡，资金12万元），库格达依村一座（300㎡，资金12万元），墙体砖混结构，屋顶采用混凝土现浇。用于储藏西瓜、甜瓜、葡萄、恰麻古、胡萝卜、白菜等瓜果蔬菜类。
</t>
    </r>
    <r>
      <rPr>
        <b/>
        <sz val="10"/>
        <rFont val="宋体"/>
        <charset val="134"/>
        <scheme val="minor"/>
      </rPr>
      <t>绩效目标：</t>
    </r>
    <r>
      <rPr>
        <sz val="10"/>
        <rFont val="宋体"/>
        <charset val="134"/>
        <scheme val="minor"/>
      </rPr>
      <t>通过存储反季节蔬菜，增加贫困户收入</t>
    </r>
  </si>
  <si>
    <t>墨玉县喀尔赛镇阔恰尤勒滚村蔬菜保鲜冷藏库建设项目</t>
  </si>
  <si>
    <t>喀尔赛镇阔恰尤勒滚村</t>
  </si>
  <si>
    <r>
      <rPr>
        <b/>
        <sz val="10"/>
        <rFont val="宋体"/>
        <charset val="134"/>
        <scheme val="minor"/>
      </rPr>
      <t>建设任务：</t>
    </r>
    <r>
      <rPr>
        <sz val="10"/>
        <rFont val="宋体"/>
        <charset val="134"/>
        <scheme val="minor"/>
      </rPr>
      <t xml:space="preserve">占地面积15亩,新建蔬菜分拣车间1栋，地上一层，门式钢架结构，层高 5.2m，室内外高差 0.15m，建筑高度 5.8m，总建筑面积为 912.24 ㎡；新建保鲜库1栋，地上一层，门式钢架结构，层高 4.8 米，室内外高差 0.15 米，建筑高度 5.235 米，建筑面积为 985.96 ㎡；新建附属用房一1座，地上一层，砖混结构，层高 3.3 米，建筑高度4.05 米，建筑面积 66.87 ㎡；新建附属用房二1座，地上一层，砖混结构，层高 3.3 米，建筑高度 4.05 米，建筑面积 38.17 ㎡,项目建设后，为蔬菜基地提供蔬菜保鲜冷藏及果蔬加工车间，由现有龙头企业运营使用。
</t>
    </r>
    <r>
      <rPr>
        <b/>
        <sz val="10"/>
        <rFont val="宋体"/>
        <charset val="134"/>
        <scheme val="minor"/>
      </rPr>
      <t>绩效目标：</t>
    </r>
    <r>
      <rPr>
        <sz val="10"/>
        <rFont val="宋体"/>
        <charset val="134"/>
        <scheme val="minor"/>
      </rPr>
      <t>通过存储反季节蔬菜，增加贫困户收入</t>
    </r>
  </si>
  <si>
    <t>墨玉县萨依巴格乡设施农业生产基地香菇大棚建设项目</t>
  </si>
  <si>
    <t>萨依巴格乡康帕村</t>
  </si>
  <si>
    <r>
      <rPr>
        <b/>
        <sz val="10"/>
        <rFont val="宋体"/>
        <charset val="134"/>
        <scheme val="minor"/>
      </rPr>
      <t>建设任务：</t>
    </r>
    <r>
      <rPr>
        <sz val="10"/>
        <rFont val="宋体"/>
        <charset val="134"/>
        <scheme val="minor"/>
      </rPr>
      <t xml:space="preserve">建设日光温室96座。每座温室建设标准：长50m、宽11m，内棚脊高4.5m，外棚脊高5.5m，钢架结构及附属供水工程：改造机井1眼，铺设UPVC管道2960米，新建首部管理房1座。新建供水过滤首部系统1个，购置160QJ160-60潜水泵1台，电力工程：铺设架空电缆线2235米，购置组合式1300KW变压器1台。
</t>
    </r>
    <r>
      <rPr>
        <b/>
        <sz val="10"/>
        <rFont val="宋体"/>
        <charset val="134"/>
        <scheme val="minor"/>
      </rPr>
      <t>绩效目标：</t>
    </r>
    <r>
      <rPr>
        <sz val="10"/>
        <rFont val="宋体"/>
        <charset val="134"/>
        <scheme val="minor"/>
      </rPr>
      <t>发展特色种植，增加贫困户收入</t>
    </r>
  </si>
  <si>
    <t>墨玉县扎瓦镇设施农业生产基地香菇大棚建设项目</t>
  </si>
  <si>
    <t>扎瓦镇库勒艾日克村</t>
  </si>
  <si>
    <r>
      <rPr>
        <b/>
        <sz val="10"/>
        <rFont val="宋体"/>
        <charset val="134"/>
        <scheme val="minor"/>
      </rPr>
      <t>建设任务：</t>
    </r>
    <r>
      <rPr>
        <sz val="10"/>
        <rFont val="宋体"/>
        <charset val="134"/>
        <scheme val="minor"/>
      </rPr>
      <t>在扎瓦镇库勒艾日克村新建钢架结构大棚17座（长50米、宽11米、高5.5米），并配套供水、供电等附属设施。</t>
    </r>
    <r>
      <rPr>
        <b/>
        <sz val="10"/>
        <rFont val="宋体"/>
        <charset val="134"/>
        <scheme val="minor"/>
      </rPr>
      <t xml:space="preserve">
绩效目标：</t>
    </r>
    <r>
      <rPr>
        <sz val="10"/>
        <rFont val="宋体"/>
        <charset val="134"/>
        <scheme val="minor"/>
      </rPr>
      <t>发展特色种植，增加贫困户收入</t>
    </r>
  </si>
  <si>
    <t>墨玉县托胡拉乡设施农业生产基地香菇大棚建设项目</t>
  </si>
  <si>
    <t>托胡拉喀热曼村</t>
  </si>
  <si>
    <r>
      <rPr>
        <b/>
        <sz val="10"/>
        <rFont val="宋体"/>
        <charset val="134"/>
        <scheme val="minor"/>
      </rPr>
      <t>建设任务：</t>
    </r>
    <r>
      <rPr>
        <sz val="10"/>
        <rFont val="宋体"/>
        <charset val="134"/>
        <scheme val="minor"/>
      </rPr>
      <t xml:space="preserve">在托胡拉喀热曼村新建钢架结构大棚18座（长50米、宽11米、高5.5米），并配套供水、供电等附属设施。
</t>
    </r>
    <r>
      <rPr>
        <b/>
        <sz val="10"/>
        <rFont val="宋体"/>
        <charset val="134"/>
        <scheme val="minor"/>
      </rPr>
      <t>绩效目标：</t>
    </r>
    <r>
      <rPr>
        <sz val="10"/>
        <rFont val="宋体"/>
        <charset val="134"/>
        <scheme val="minor"/>
      </rPr>
      <t>发展特色种植，增加贫困户收入</t>
    </r>
  </si>
  <si>
    <t>墨玉县菌包厂净化车间及养菌车间建设项目</t>
  </si>
  <si>
    <t>墨玉县萨依巴格乡喀如萨依巴格村</t>
  </si>
  <si>
    <r>
      <rPr>
        <b/>
        <sz val="10"/>
        <rFont val="宋体"/>
        <charset val="134"/>
        <scheme val="minor"/>
      </rPr>
      <t>建设任务：</t>
    </r>
    <r>
      <rPr>
        <sz val="10"/>
        <rFont val="宋体"/>
        <charset val="134"/>
        <scheme val="minor"/>
      </rPr>
      <t xml:space="preserve">一、建设净化车间和养菌车间4071.5㎡，其中：（1）净化车间建设：新建净化车间2463.2平方米（预冷车间十万级，强冷车间、菌种实验室万级，接种室百级），其中：退炉缓冲区208平方米；冷却间1152.3平方米；待接种车间352.2平方米；接种间111.1平方米；工作人员通道85平方米；回车通道125平方米；参观通道110.5平方米；成品待转车间319.1平方米；（2）养菌车间建设：新建养菌车间1608.3平方米，其中：中控室15.8平方米；菌种消毒间24平方米；实验室163平方米；养菌车间1156平方米；外围通道249.5平方米；包括：围护结构工程、净化通风工程、净化空调工程、照明电气安装工程、实验室设备及其他工程等内容。
二、养菌车间设备购置及安装，包括：购置制冷剂动力控制柜、制冷机、冷风机等设备，制冷机设备配套及安装、排风机通风管道安装。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</si>
  <si>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墨玉县豇豆加工晒场项目</t>
  </si>
  <si>
    <t>乌尔其乡色格孜勒克村，喀尔赛镇巴扎博依村、布拉克村、恰其库木村，雅瓦乡阔什科瑞克村，普恰克其镇布达夏合勒克村</t>
  </si>
  <si>
    <t>乌尔其乡、喀尔赛镇、雅瓦乡、普恰克其镇人民政府</t>
  </si>
  <si>
    <r>
      <rPr>
        <b/>
        <sz val="10"/>
        <rFont val="宋体"/>
        <charset val="134"/>
        <scheme val="minor"/>
      </rPr>
      <t>建设任务：</t>
    </r>
    <r>
      <rPr>
        <sz val="10"/>
        <rFont val="宋体"/>
        <charset val="134"/>
        <scheme val="minor"/>
      </rPr>
      <t xml:space="preserve">为乌尔其乡1座、喀尔赛镇3座、雅瓦乡1座、普恰克其镇1座，共新建6座豇豆加工晾晒场。新建加工晒场规格为：晒场面积80亩，需要铺石子，库房230平米（彩钢房），加工晒场造价约60万元人民币，需要通水电，道路可通大车。一个加工晒场可为当地解决贫困人员就业约35人，每个人工资在2500元/月左右，每个人3个月的加工期，工资收入累计在7500元左右。总计解决贫困人员就业245人。建成的晒场权属村集体资产，后期可以租赁给豇豆企业，每年可以增加村集体收入2万元以上。
</t>
    </r>
    <r>
      <rPr>
        <b/>
        <sz val="10"/>
        <rFont val="宋体"/>
        <charset val="134"/>
        <scheme val="minor"/>
      </rPr>
      <t>绩效目标：</t>
    </r>
    <r>
      <rPr>
        <sz val="10"/>
        <rFont val="宋体"/>
        <charset val="134"/>
        <scheme val="minor"/>
      </rPr>
      <t>一个加工晒场可为当地解决贫困人员就业约35人，每个人工资在2500元/月左右，每个人3个月的加工期，工资收入累计在7500元左右。总计解决贫困人员就业245人。建成的晒场权属村集体资产，后期可以租赁给豇豆企业，每年可以增加村集体收入2万元以上</t>
    </r>
  </si>
  <si>
    <t>墨玉县喀瓦克乡葡萄种植建设项目</t>
  </si>
  <si>
    <t>墨玉县喀瓦克乡英其开村、博斯坦村、墩库勒村、前进村、博斯坦托格拉克村、安居村</t>
  </si>
  <si>
    <t>墨玉县林业和草原局</t>
  </si>
  <si>
    <r>
      <rPr>
        <b/>
        <sz val="10"/>
        <rFont val="宋体"/>
        <charset val="134"/>
        <scheme val="minor"/>
      </rPr>
      <t>建设任务：</t>
    </r>
    <r>
      <rPr>
        <sz val="10"/>
        <rFont val="宋体"/>
        <charset val="134"/>
        <scheme val="minor"/>
      </rPr>
      <t xml:space="preserve">本项目主要建设内容为滴灌首部工程、田间地埋管道、地面管道、葡萄架的埋设、钢丝网的拉设、田间林木及附着物清理，葡萄苗购置及栽种、地膜铺设、维修 11 眼抗旱机井等。 其中，新建滴灌系统首部及管网、土地平整、田间林木及附着物清理、埋设葡萄架、拉设钢丝网、种植葡萄面积 1844 亩；在已建滴灌系统基础上进 行土地平整、田间林木及附着物清理、埋设葡萄架、拉设钢丝网、种植葡萄面积 1156 亩，总计种植葡萄面积 3000 亩。
</t>
    </r>
    <r>
      <rPr>
        <b/>
        <sz val="10"/>
        <rFont val="宋体"/>
        <charset val="134"/>
        <scheme val="minor"/>
      </rPr>
      <t>绩效目标：</t>
    </r>
    <r>
      <rPr>
        <sz val="10"/>
        <rFont val="宋体"/>
        <charset val="134"/>
        <scheme val="minor"/>
      </rPr>
      <t>项目建成后可为贫困户提供就业岗位 ，可为收益贫困村村增加村集体收入 ，项目受益贫困村10个村。该项目建设可带动并促进本地特色林果产业的发展。</t>
    </r>
  </si>
  <si>
    <t>墨玉县乌尔其乡色格孜勒克村低产田改造项目</t>
  </si>
  <si>
    <r>
      <rPr>
        <b/>
        <sz val="10"/>
        <rFont val="宋体"/>
        <charset val="134"/>
        <scheme val="minor"/>
      </rPr>
      <t>建设任务：</t>
    </r>
    <r>
      <rPr>
        <sz val="10"/>
        <rFont val="宋体"/>
        <charset val="134"/>
        <scheme val="minor"/>
      </rPr>
      <t>新建首部1座，配套水泵、过滤器、施肥罐等滴灌设备1套；铺设PVC管道15.14km，铺设PE管道9.66km，铺设滴灌带1127km；新建阀门井46座、泄水井51座；新建管理房1座；新建排碱渠2.54km；新增100KVA变压器1台。土地平整面积为1145.04亩，土方外运26260m³，推土机推土32945.8m³，房屋拆除垃圾拉运2200m³，条田内需要推土机推树根2356棵；改建田间道6566m，路面宽4.5m，配套建设桥涵6座。总投资344.30万元。</t>
    </r>
    <r>
      <rPr>
        <b/>
        <sz val="10"/>
        <rFont val="宋体"/>
        <charset val="134"/>
        <scheme val="minor"/>
      </rPr>
      <t xml:space="preserve">
绩效目标：</t>
    </r>
    <r>
      <rPr>
        <sz val="10"/>
        <rFont val="宋体"/>
        <charset val="134"/>
        <scheme val="minor"/>
      </rPr>
      <t>实施改善生产条件，提高收入，优化调整产业结构，规模化种植模式初步形成，保障贫困户具有稳定增收的优势产业。</t>
    </r>
  </si>
  <si>
    <t>墨玉县乌尔其乡铁热克博斯坦村低产田改造项目</t>
  </si>
  <si>
    <t>乌尔其乡铁热克博斯坦村</t>
  </si>
  <si>
    <r>
      <rPr>
        <b/>
        <sz val="10"/>
        <rFont val="宋体"/>
        <charset val="134"/>
        <scheme val="minor"/>
      </rPr>
      <t>建设任务：</t>
    </r>
    <r>
      <rPr>
        <sz val="10"/>
        <rFont val="宋体"/>
        <charset val="134"/>
        <scheme val="minor"/>
      </rPr>
      <t xml:space="preserve">新建首部1座，1套系统，配套水泵、过滤器、施肥罐等滴灌设备1套；铺设PVC管道17.89km，铺设PE管道12.11km，铺设滴灌带1384.58km；新建阀门井52座、泄水井56座；新建管理房2座；新建排碱渠1.64km；新增100KVA变压器2台。土地平整面积为1507.25亩，土方外运17260m³，推土机推土36050.77m³，房屋拆除垃圾拉运2100m³，条田内需要推土机推树根2450棵；改建田间道10205m，路面宽4.5m，配套建设桥涵3座。总投资397.91万。
</t>
    </r>
    <r>
      <rPr>
        <b/>
        <sz val="10"/>
        <rFont val="宋体"/>
        <charset val="134"/>
        <scheme val="minor"/>
      </rPr>
      <t>绩效目标：</t>
    </r>
    <r>
      <rPr>
        <sz val="10"/>
        <rFont val="宋体"/>
        <charset val="134"/>
        <scheme val="minor"/>
      </rPr>
      <t>实施改善生产条件，提高收入，优化调整产业结构，规模化种植模式初步形成，保障贫困户具有稳定增收的优势产业。</t>
    </r>
  </si>
  <si>
    <t>墨玉县乌尔其乡巴扎博依村低产田改造项目</t>
  </si>
  <si>
    <t>乌尔其乡巴扎博依村</t>
  </si>
  <si>
    <r>
      <rPr>
        <b/>
        <sz val="10"/>
        <rFont val="宋体"/>
        <charset val="134"/>
        <scheme val="minor"/>
      </rPr>
      <t>建设任务：</t>
    </r>
    <r>
      <rPr>
        <sz val="10"/>
        <rFont val="宋体"/>
        <charset val="134"/>
        <scheme val="minor"/>
      </rPr>
      <t xml:space="preserve">新建首部1座，配套水泵、过滤器、施肥罐等滴灌设备1套；铺设PVC管道14.54km，铺设PE管道9.59km，铺设滴灌带1118.83km；新建阀门井42座、泄水井46座；新建管理房1座；新增100KVA变压器1台，架设10KV线路0.4km。土地平整面积为1073.4亩，土方外运26260m³，推土机推土32945.77m³，房屋拆除垃圾拉运2100m³，条田内需要推土机推树根2110棵；改建田间道4276m，路面宽4.5m。总投资278.34万元。
</t>
    </r>
    <r>
      <rPr>
        <b/>
        <sz val="10"/>
        <rFont val="宋体"/>
        <charset val="134"/>
        <scheme val="minor"/>
      </rPr>
      <t>绩效目标：</t>
    </r>
    <r>
      <rPr>
        <sz val="10"/>
        <rFont val="宋体"/>
        <charset val="134"/>
        <scheme val="minor"/>
      </rPr>
      <t>实施改善生产条件，提高收入，优化调整产业结构，规模化种植模式初步形成，保障贫困户具有稳定增收的优势产业。</t>
    </r>
  </si>
  <si>
    <t>墨玉县扎瓦镇托盖托格拉克村肉鸡养殖合作社建设项目</t>
  </si>
  <si>
    <t>扎瓦镇托盖托格拉克村</t>
  </si>
  <si>
    <r>
      <rPr>
        <b/>
        <sz val="10"/>
        <rFont val="宋体"/>
        <charset val="134"/>
        <scheme val="minor"/>
      </rPr>
      <t>建设任务：</t>
    </r>
    <r>
      <rPr>
        <sz val="10"/>
        <rFont val="宋体"/>
        <charset val="134"/>
        <scheme val="minor"/>
      </rPr>
      <t xml:space="preserve">依托现有龙头企业在扎瓦镇托盖托格拉克村建设自动化养殖禽舍1座1433.52㎡及附属设施，养殖设备。年养殖量16万只，项目总投资380万元，其中：北京市朝阳区安贞街道办事处帮扶70万已到位，剩下的310万元使用扶贫资金建设。项目建设完成后产权归村集体所有。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</si>
  <si>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墨玉县中央厨房设备采购项目</t>
  </si>
  <si>
    <t>墨玉县</t>
  </si>
  <si>
    <t>墨玉县商务和工业信息化局</t>
  </si>
  <si>
    <r>
      <rPr>
        <b/>
        <sz val="10"/>
        <rFont val="宋体"/>
        <charset val="134"/>
        <scheme val="minor"/>
      </rPr>
      <t>建设任务：</t>
    </r>
    <r>
      <rPr>
        <sz val="10"/>
        <rFont val="宋体"/>
        <charset val="134"/>
        <scheme val="minor"/>
      </rPr>
      <t xml:space="preserve">依托现有龙头企业中央厨房生产配送基地（扶贫产业）建设项目，按照一事一议的原则，为招商引资企业和田兴一食品有限公司生产经营需要购买新机器设备94种，主要包括素菜加工区切菜机、洗菜机、清洗线、消毒柜灯，荤菜加工区各种切机，预进间设备、热调理间设备、内部清洗间设备、配餐间设备、面点制作设备、米饭间设备、回收清洗区设备、冷库设备等（设备产权归村集体所有，企业使用）。
</t>
    </r>
    <r>
      <rPr>
        <b/>
        <sz val="10"/>
        <rFont val="宋体"/>
        <charset val="134"/>
        <scheme val="minor"/>
      </rPr>
      <t>绩效目标：</t>
    </r>
    <r>
      <rPr>
        <sz val="10"/>
        <rFont val="宋体"/>
        <charset val="134"/>
        <scheme val="minor"/>
      </rPr>
      <t>项目建设完成后，产权归村集体所有，每年8%设备租金用于壮大村集体经济收入.</t>
    </r>
  </si>
  <si>
    <t>墨玉县畜牧养殖小区建设项目（二期）</t>
  </si>
  <si>
    <t>民丰县叶亦克乡富民小区</t>
  </si>
  <si>
    <t>墨玉县发展和改革委员会</t>
  </si>
  <si>
    <r>
      <rPr>
        <b/>
        <sz val="10"/>
        <rFont val="宋体"/>
        <charset val="134"/>
        <scheme val="minor"/>
      </rPr>
      <t>建设任务：</t>
    </r>
    <r>
      <rPr>
        <sz val="10"/>
        <rFont val="宋体"/>
        <charset val="134"/>
        <scheme val="minor"/>
      </rPr>
      <t xml:space="preserve">依托现有龙头企业在民丰县易地搬迁居民点新建畜牧养殖小区，其中：兔舍20栋，10236.9㎡（其中：单体10栋，每间均相同（341.23x10），3412.3㎡；连体10栋，每间均相同（682.46x10），6824.6㎡），及其配套附属设施建设；其中建安工程投资1000万元。采购种兔笼舍1600组、商品兔笼舍2400组及兔笼配套设施，投资663.329万元。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</si>
  <si>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墨玉县（墨玉-民丰）扶贫车间建设项目</t>
  </si>
  <si>
    <r>
      <rPr>
        <b/>
        <sz val="10"/>
        <rFont val="宋体"/>
        <charset val="134"/>
        <scheme val="minor"/>
      </rPr>
      <t>建设任务：</t>
    </r>
    <r>
      <rPr>
        <sz val="10"/>
        <rFont val="宋体"/>
        <charset val="134"/>
        <scheme val="minor"/>
      </rPr>
      <t xml:space="preserve">依托现有龙头企业在民丰县搬迁安置点新建标准化厂房2000平方米，及配套附属设施建设项目，主要用于核桃加工。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</si>
  <si>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墨玉县（民丰）尼雅富民园区产业发展购羊补贴项目</t>
  </si>
  <si>
    <r>
      <rPr>
        <b/>
        <sz val="10"/>
        <rFont val="宋体"/>
        <charset val="134"/>
        <scheme val="minor"/>
      </rPr>
      <t>建设任务：</t>
    </r>
    <r>
      <rPr>
        <sz val="10"/>
        <rFont val="宋体"/>
        <charset val="134"/>
        <scheme val="minor"/>
      </rPr>
      <t xml:space="preserve">为搬迁的973户共购买9472只羊，为844户每户购买10只羊共计8440只，政府每只补助800元，自筹200元；129户每户购买8只羊共计1032只），政府每只补助1000元。共需资金947.2万元，政府补贴778.4万元，自筹168.8万元。
</t>
    </r>
    <r>
      <rPr>
        <b/>
        <sz val="10"/>
        <rFont val="宋体"/>
        <charset val="134"/>
        <scheme val="minor"/>
      </rPr>
      <t>绩效目标：</t>
    </r>
    <r>
      <rPr>
        <sz val="10"/>
        <rFont val="宋体"/>
        <charset val="134"/>
        <scheme val="minor"/>
      </rPr>
      <t>为易地扶贫搬迁户提供后续产业发展</t>
    </r>
  </si>
  <si>
    <t>墨玉县（民丰）尼雅富民园区养殖小区建设</t>
  </si>
  <si>
    <r>
      <rPr>
        <b/>
        <sz val="10"/>
        <rFont val="宋体"/>
        <charset val="134"/>
        <scheme val="minor"/>
      </rPr>
      <t>建设任务：</t>
    </r>
    <r>
      <rPr>
        <sz val="10"/>
        <rFont val="宋体"/>
        <charset val="134"/>
        <scheme val="minor"/>
      </rPr>
      <t xml:space="preserve">占地面积300亩，新建20栋棚圈，每栋建设面积580平方米，共计11600平方米；精料库20间，每间30平方米，共计600平方米；消毒室40平方米，药浴池74平方米及水电等配套设施。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</si>
  <si>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墨玉县民丰易地搬迁点（富民小区）1万亩耕地水土保持项目</t>
  </si>
  <si>
    <t>墨玉县水利局</t>
  </si>
  <si>
    <r>
      <rPr>
        <b/>
        <sz val="10"/>
        <rFont val="宋体"/>
        <charset val="134"/>
        <scheme val="minor"/>
      </rPr>
      <t>建设任务：</t>
    </r>
    <r>
      <rPr>
        <sz val="10"/>
        <rFont val="宋体"/>
        <charset val="134"/>
        <scheme val="minor"/>
      </rPr>
      <t xml:space="preserve">1、对1万亩地用打埂机打埂；2、树坑换填土方、修正道路；3、田间斗渠及毛渠开挖（开挖斗渠13公里，毛渠30.5公里）；4、滴灌系统配套，购买薄壁PE90地面支管80645m，滴灌带1109124m,修建首部彩钢板房45m平方，更换首部过过滤系统一套。共需投资335万元
</t>
    </r>
    <r>
      <rPr>
        <b/>
        <sz val="10"/>
        <rFont val="宋体"/>
        <charset val="134"/>
        <scheme val="minor"/>
      </rPr>
      <t>绩效目标：</t>
    </r>
    <r>
      <rPr>
        <sz val="10"/>
        <rFont val="宋体"/>
        <charset val="134"/>
        <scheme val="minor"/>
      </rPr>
      <t>为易地扶贫搬迁户提供后续产业发展</t>
    </r>
  </si>
  <si>
    <t>墨玉县奎牙镇兔产业基地基础设施配套建设项目</t>
  </si>
  <si>
    <t>奎牙镇交通村</t>
  </si>
  <si>
    <r>
      <rPr>
        <b/>
        <sz val="10"/>
        <rFont val="宋体"/>
        <charset val="134"/>
        <scheme val="minor"/>
      </rPr>
      <t>建设任务：</t>
    </r>
    <r>
      <rPr>
        <sz val="10"/>
        <rFont val="宋体"/>
        <charset val="134"/>
        <scheme val="minor"/>
      </rPr>
      <t xml:space="preserve">墨玉县奎牙镇兔产业园（一期）基础设施配套，库房一栋，建筑面积424.6424平方米，地上一层，砖混结构，库房两栋，建筑面积388.692平方米，地上一层，砖混结构，室外附属工程，地坪2895.22平方米，封闭围挡，864.6米，室外给排水、电气工程及100立方米玻璃钢化粪池三座。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</si>
  <si>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墨玉县英也尔乡库木亚伊拉克村兔子养殖合作社兔棚建设项目</t>
  </si>
  <si>
    <t>墨玉县英也尔乡库木亚伊拉克村</t>
  </si>
  <si>
    <r>
      <rPr>
        <b/>
        <sz val="10"/>
        <rFont val="宋体"/>
        <charset val="134"/>
        <scheme val="minor"/>
      </rPr>
      <t>建设任务：</t>
    </r>
    <r>
      <rPr>
        <sz val="10"/>
        <rFont val="宋体"/>
        <charset val="134"/>
        <scheme val="minor"/>
      </rPr>
      <t xml:space="preserve">在英也尔乡库木亚伊拉克村修建兔棚一座，长56.5米，宽16.5米，共计932.25平方米
</t>
    </r>
    <r>
      <rPr>
        <b/>
        <sz val="10"/>
        <rFont val="宋体"/>
        <charset val="134"/>
        <scheme val="minor"/>
      </rPr>
      <t>绩效目标：</t>
    </r>
    <r>
      <rPr>
        <sz val="10"/>
        <rFont val="宋体"/>
        <charset val="134"/>
        <scheme val="minor"/>
      </rPr>
      <t>发展特色养殖增加贫困户收入</t>
    </r>
  </si>
  <si>
    <t>墨玉县托胡拉乡扶贫车间胡萝卜、红枣、核桃深加工设备采购项目</t>
  </si>
  <si>
    <t>托胡拉乡阿亚古热村、巴热特拉村、英巴格村、巴扎布依村</t>
  </si>
  <si>
    <r>
      <rPr>
        <b/>
        <sz val="10"/>
        <rFont val="宋体"/>
        <charset val="134"/>
        <scheme val="minor"/>
      </rPr>
      <t>建设任务：</t>
    </r>
    <r>
      <rPr>
        <sz val="10"/>
        <rFont val="宋体"/>
        <charset val="134"/>
        <scheme val="minor"/>
      </rPr>
      <t xml:space="preserve">为现有龙头企业采购两条生产线设备，分别为原材料的清洗加工生产线和食品深加工生产线，用于胡萝卜、红枣、核桃等农产品的深加工，生产设备产权归村集体所有，企业按照合同约定每年向贫困村支付投资额度不低于8%租金，同时可带动100名以上贫困人口就业增收。项目概算总投资为800万元，其中企业自筹资金403.8万元，申请资金396.2万元。
</t>
    </r>
    <r>
      <rPr>
        <b/>
        <sz val="10"/>
        <rFont val="宋体"/>
        <charset val="134"/>
        <scheme val="minor"/>
      </rPr>
      <t>绩效目标：</t>
    </r>
    <r>
      <rPr>
        <sz val="10"/>
        <rFont val="宋体"/>
        <charset val="134"/>
        <scheme val="minor"/>
      </rPr>
      <t>项目建设完成后，产权归村集体所有，设备租金用于壮大村集体经济收入.</t>
    </r>
  </si>
  <si>
    <t>墨玉县乌尔其乡丝发制品污水配套设施项目</t>
  </si>
  <si>
    <t>墨玉县乌尔其乡玉吉米力克村</t>
  </si>
  <si>
    <r>
      <rPr>
        <b/>
        <sz val="10"/>
        <rFont val="宋体"/>
        <charset val="134"/>
        <scheme val="minor"/>
      </rPr>
      <t>建设任务：</t>
    </r>
    <r>
      <rPr>
        <sz val="10"/>
        <rFont val="宋体"/>
        <charset val="134"/>
        <scheme val="minor"/>
      </rPr>
      <t xml:space="preserve">建设规模 及内容：气浮机间建筑面积 40.27 平方米，建筑总高度 3.60 米，建 筑长度 7.14 米，建筑宽度 5.64 米，地上一层，砖混结构。设备用房 建筑面积 197.76 平方米，建筑总高度 3.60 米，建筑长度 20.40 米， 建筑宽度 16.90 米，建筑呈 L 形，地上一层，砖混结构。排水工程 6210 米，包括排气井 2 座、泄水井 1 座、阀门井 3 座。污水处理设 备一套、污水处理池 10 座。已建成地下沉淀池 1 座。已建成设备用 房建筑面积 146.88 平方米，建筑长度 19.2 米，建筑宽度 7.65 米， 地上一层，砖混结构。
</t>
    </r>
    <r>
      <rPr>
        <b/>
        <sz val="10"/>
        <rFont val="宋体"/>
        <charset val="134"/>
        <scheme val="minor"/>
      </rPr>
      <t>绩效目标：</t>
    </r>
    <r>
      <rPr>
        <sz val="10"/>
        <rFont val="宋体"/>
        <charset val="134"/>
        <scheme val="minor"/>
      </rPr>
      <t>增大村集体收入，增加就业岗位</t>
    </r>
  </si>
  <si>
    <t>墨玉县建档立卡贫困户扶持项目</t>
  </si>
  <si>
    <t>墨玉县16个乡镇</t>
  </si>
  <si>
    <t>各乡镇人民政府</t>
  </si>
  <si>
    <r>
      <rPr>
        <b/>
        <sz val="10"/>
        <rFont val="宋体"/>
        <charset val="134"/>
        <scheme val="minor"/>
      </rPr>
      <t>建设任务：</t>
    </r>
    <r>
      <rPr>
        <sz val="10"/>
        <rFont val="宋体"/>
        <charset val="134"/>
        <scheme val="minor"/>
      </rPr>
      <t xml:space="preserve">对墨玉县4516户贫困户进行入户项目扶持，其中阿克萨拉依乡232户232万元，加汗巴格乡332户332万元，喀尔赛镇452户452万元，喀拉喀什镇10户10万元，喀瓦克乡180户180万元，奎牙镇505户505万元，阔依其乡257户257万元，芒来乡138户138万元，普恰克其乡113户113万元，萨依巴格乡79户79万元，吐外特乡484户110.423万元，托胡拉乡279户279万元，乌尔其乡288户288万元，雅瓦乡761户761万元，英也尔乡337户185.29万元，扎瓦镇689户689万元，合计4698户4516万元；根据贫困户发展意愿，按照自筹+政府补助的方式进行产业养殖或者托养受益，增加贫困户收益。主要为对新增购进羊进行补助，育肥羊每只补助500元,生产母羊每只补助1000元,根据购羊数量，每户最高补贴至补助10000元；鹅产业以户为单位，每户补助10000元；特殊无劳动力家庭直接补助10000元，以托养方式发展产业。
</t>
    </r>
    <r>
      <rPr>
        <b/>
        <sz val="10"/>
        <rFont val="宋体"/>
        <charset val="134"/>
        <scheme val="minor"/>
      </rPr>
      <t>绩效目标：</t>
    </r>
    <r>
      <rPr>
        <sz val="10"/>
        <rFont val="宋体"/>
        <charset val="134"/>
        <scheme val="minor"/>
      </rPr>
      <t>为贫困户扩大养殖规模提供入户项目补贴</t>
    </r>
  </si>
  <si>
    <t>墨玉县2019年高标准农田建设项目</t>
  </si>
  <si>
    <t>喀尔赛镇巴格其村、古勒巴格村、巴格其村、昆其村、塔格墩村、阔是铁热克村、阔恰尤勒滚村</t>
  </si>
  <si>
    <r>
      <rPr>
        <b/>
        <sz val="10"/>
        <rFont val="宋体"/>
        <charset val="134"/>
        <scheme val="minor"/>
      </rPr>
      <t>建设任务：</t>
    </r>
    <r>
      <rPr>
        <sz val="10"/>
        <rFont val="宋体"/>
        <charset val="134"/>
        <scheme val="minor"/>
      </rPr>
      <t xml:space="preserve">建设高标准农田2万亩。新建防渗渠22.009公里，新建渠系建筑物570座，土地平整9074亩，修建田间道路5.331公里。项目建设完成后可提升小麦50公斤/亩、玉米60公斤/亩。设计均为流量0.2-0.4m³/s。据《灌溉与排水工程设计标准》（GB50288—2018）和《渠道防渗工程技术规范》(GB/T50600-2010)有关规定，本次防渗渠道工程规模为小（2）型。工程建筑物设计级别为：主要建筑物为5级，次要建筑物为5级。
</t>
    </r>
    <r>
      <rPr>
        <b/>
        <sz val="10"/>
        <rFont val="宋体"/>
        <charset val="134"/>
        <scheme val="minor"/>
      </rPr>
      <t>绩效目标：</t>
    </r>
    <r>
      <rPr>
        <sz val="10"/>
        <rFont val="宋体"/>
        <charset val="134"/>
        <scheme val="minor"/>
      </rPr>
      <t>项目建设完成后可提升小麦50公斤/亩、玉米60公斤/亩。</t>
    </r>
  </si>
  <si>
    <t>墨玉县雅瓦乡加依铁热克村等三个村2020年1万亩高标准农田建设项目</t>
  </si>
  <si>
    <t>雅瓦乡加依铁热克村、巴格其村、恰先巴扎村</t>
  </si>
  <si>
    <r>
      <rPr>
        <b/>
        <sz val="10"/>
        <rFont val="宋体"/>
        <charset val="134"/>
        <scheme val="minor"/>
      </rPr>
      <t>建设任务：</t>
    </r>
    <r>
      <rPr>
        <sz val="10"/>
        <rFont val="宋体"/>
        <charset val="134"/>
        <scheme val="minor"/>
      </rPr>
      <t xml:space="preserve">建设高标准农田1万亩，每亩补助1042元，含前期手续相关费用74万元，合计总投资1120万元。本次项目灌溉面积1万亩;设计均为流量0.2-0.3m³/s。据《灌溉与排水工程设计标准》（GB50288—2018）和《渠道防渗工程技术规范》(GB/T50600-2010)有关规定，本次防渗渠道工程规模为V等小（2）型。工程建筑物设计级别为：主要建筑物为5级，次要建筑物为5级。（1）恰先拜巴扎村：防渗渠道共8条，累计长6.377km，配套渠系建筑物82座，其中：节制分水闸17座，无节制分水闸48座，农桥17座；
（2）加依铁热克村：防渗渠道共8条，累计长7.425km，配套渠系建筑物107座，其中：节制分水闸14座，无节制分水闸85座，农桥8座；
（3）巴格齐村：防渗渠道共5条，累计长2.814km，配套渠系建筑物45座，其中：节制分水闸6座，无节制分水闸31座，农桥8座。
（二）农业措施：
本次共修筑砂石道路4.603km，路基宽3.6m，路面宽3m，对原始路面进行推平、加高措施。过路涵管10 座，各项目区农业措施如下：
（1）恰先拜巴扎村：修筑田间道路共5条，总长2.219km；
（2）巴格齐村：修筑田间道路共5条，总长2.384km。新建过路涵管10座。
</t>
    </r>
    <r>
      <rPr>
        <b/>
        <sz val="10"/>
        <rFont val="宋体"/>
        <charset val="134"/>
        <scheme val="minor"/>
      </rPr>
      <t>绩效目标：</t>
    </r>
    <r>
      <rPr>
        <sz val="10"/>
        <rFont val="宋体"/>
        <charset val="134"/>
        <scheme val="minor"/>
      </rPr>
      <t>通过低产田改造将有效改善贫困村的贫困户农业种植条件，增加收入</t>
    </r>
  </si>
  <si>
    <t>墨玉县2020年喀尔赛镇、阔依其乡高效节水建设项目</t>
  </si>
  <si>
    <t>喀尔赛镇库木什库勒村、艾杰克村，恰其库木村、塔格墩村、阔恰尤勒滚村、铁日木村、布拉克村、清泉村、英也尔村、胡杨村，阔依其乡萨达克村、其热格墩村</t>
  </si>
  <si>
    <r>
      <rPr>
        <b/>
        <sz val="10"/>
        <rFont val="宋体"/>
        <charset val="134"/>
        <scheme val="minor"/>
      </rPr>
      <t>建设任务：</t>
    </r>
    <r>
      <rPr>
        <sz val="10"/>
        <rFont val="宋体"/>
        <charset val="134"/>
        <scheme val="minor"/>
      </rPr>
      <t xml:space="preserve">建设高标准高效节水20300亩，分别为：
喀尔赛镇16000亩（其中：喀尔赛镇英也尔村2350亩、特日木村1340亩、胡杨村853亩、庆泉村1658亩、布拉克村1932亩、库木什库勒村1647亩、艾杰克村1917亩、恰其库木村1991亩、阔恰尤勒滚村1214亩、塔格墩村1098亩；本项目共划分为 14 个系统，每个系统主要包括水源工程、首部系统和管网系统等三个部分①水源工程：项目区水源为地表水，划分为 14 个加压滴灌系统，首部 14 个，11 个沉砂池（其中：英也尔村的系统 1 和系统 2、特日木村 1 号的系统 4 和胡杨村的系统 5、布拉克村的系统 7 和系统 8 等 6 个系统，每 2 个系统共用一座沉砂池和泵房；其余 8 个系统，每个系统采用一座沉砂池和泵房。），单个系统设计水量为110-460m³/h，水质及水量均可满足设计要求。②首部系统：首部采用砂石+网式过滤器；施肥罐为 SFG-200L～500L。③管网系统：输水管网分为干管、分干管、支管和毛管。干管与分干管采用 PVC 管，埋设于地面下 0.9m，低处设排水井和渗水井；9支管选用 PE 管，铺设于地表。棉花、小麦滴灌系统毛管选用φ 16 单翼迷宫式滴灌带，滴孔间距 0.3m，滴头流量 2.1L/h；红枣滴灌系统毛管选用φ 16 压力补偿式滴灌管，滴孔间距 0.5m，滴头流量 4L/h（一棵树 2 个滴头，铺设一条滴灌管）；核桃滴灌系统毛管选用φ 16 压力补偿式滴灌管，滴孔间距 0.5m，滴头流量 8L/h（一棵树 20 个滴头，铺设两条滴灌管）；
阔依其乡4287.11亩（其中：阔依其乡其热格墩村 2648.47亩主要种植饲草料和田大叶苜蓿，解决阔依其乡的天然牧场超载，畜牧业生产明显下滑的问题；阔依其乡萨达克村1638.64 亩主要种植红枣和棉花。通过本项目的实施，达到高效节水，提高灌溉水利用系数，具体任务：①灌溉系统配套泵房、过滤装置、管网以及相应土建工程；②对条田进行最优化设计，以利于大型农业机械化作业。），
每亩补助1220元，建设投资2476.6万元，前期手续相关费用173.4万元，合计总投资2650万元。
</t>
    </r>
    <r>
      <rPr>
        <b/>
        <sz val="10"/>
        <rFont val="宋体"/>
        <charset val="134"/>
        <scheme val="minor"/>
      </rPr>
      <t>绩效目标：</t>
    </r>
    <r>
      <rPr>
        <sz val="10"/>
        <rFont val="宋体"/>
        <charset val="134"/>
        <scheme val="minor"/>
      </rPr>
      <t>通过高效节水将有效改善贫困村的贫困户农业种植条件，增加收入</t>
    </r>
  </si>
  <si>
    <t>墨玉县2020年乌尔其乡、吐外特乡高效节水建设项目</t>
  </si>
  <si>
    <t>墨玉县乌尔其乡色格子勒克村、东风村，喀让古托格拉克村、玉吉米力克村、希坎尔库木什村、乌尔其村、托格拉克阿勒迪村等7个村、吐外特乡阿亚克艾斯克村、阿拉多斯村、欧依艾日克村、奥依村、罕勒克艾日克村、喀拉亚尕其村、库木艾日克村、库木博依村、库特来木村、木尕拉村、纳格拉村、恰尔巴格村、琼艾日克村、萨亚特村、色热克托格拉克村、苏盖特力克村、苏甫拉村、吐外特村、托合马克村、乌尊艾日克村、亚勒古孜托格拉克村21个村</t>
  </si>
  <si>
    <r>
      <rPr>
        <b/>
        <sz val="10"/>
        <rFont val="宋体"/>
        <charset val="134"/>
        <scheme val="minor"/>
      </rPr>
      <t>建设任务：</t>
    </r>
    <r>
      <rPr>
        <sz val="10"/>
        <rFont val="宋体"/>
        <charset val="134"/>
        <scheme val="minor"/>
      </rPr>
      <t>建设高标准高效节水20000亩，分别为乌尔其乡10800亩、吐外特乡8950亩，每亩补助1220元，建设投资2440万元，前期手续相关费用173.4万元，合计总投资2610万元。土方开挖工程量7.91万立方米，土方回填工程量 6.39万立方米，干管长度 12899m，分干管长度33707m，支管长度33805m，毛管长度4829m，防渗渠道长度 12.65km，配套渠系建筑物180 座。
乌尔其乡主要种植作物为玉米和小麦，总灌溉面积 1.08 万亩，其中滴灌工程面积为 5300 亩，位于色格孜勒克村和东风村，分为 5 个滴灌系统，各系统管网最大设计 流量均为 343m³/h。渠道工程灌溉面积为 5500亩，渠道长度 12.65km1.滴灌工程 （1）首部土建工程：新建沉砂池（总库容均为 1500m³）和泵房（建筑面积 均为 59m2）各 5 座，架设 10kV 输电线 680m，新建防渗引水渠 305m。 （2）首部加压过滤系统：各系统均配置旋流水砂分离器+筛网过滤器、离心 泵、施肥箱、变频启动柜、配套连接管件及管材等。 （3）田间管网工程：包括干管、分干管、支管、毛管（滴灌带）四级管 道。干管和分干管为地埋管，采用 PVC 管，管材压力级别为 0.4Mpa，干管直径 为 de250~de315，共铺设 12899m；分干管直径为 de160，共铺设 33707m；支管和 毛管铺设于地面，支管采用 de90 的薄壁 PE 管，压力级别为 0.25Mpa，共铺设 33805m；毛管采用单翼迷宫式滴灌带（de16×300×2.4L/h），共铺设 4829km。 （4）田间土建工程：闸阀井 133 座，排水井 120 座，管沟挖土方 1.53 万 m³，管沟回填土方 1.11 万 m³。2. 渠道工程 渠道工程，共改建防渗渠道 18 条，总长度 12.65km，配套渠系建筑物 180 座。1#、3#斗 渠设计流量为 0.6m³/s，其余 16 条斗渠流量为 0.3m³/s 。
吐外特乡主要种植作物为玉米和小麦，总灌溉面积0.895万亩，根据高效节水建设项目规划原则和建设规模要求，按国家标准《灌溉与排水工程设计规范》GB/T50288的规定确定工程建设规模为小(2）型，建筑物等级为5级。工程规模：项目区总规划面积8950亩，新建三条梯形防渗渠道总长度7085m，其中1号斗渠1193m，2号斗渠1817m，3号斗渠4075m，配套建筑物160座，其中节制单向分水闸44座、节制双向分水闸46座、农桥33座、涵桥20座、跌水14座、双排涵桥5座，土地平整耕地面积5984亩。项目区划分为A、B两大片区，A片区界限内新建1号斗渠和2号斗渠，1号斗渠灌溉喀瓦克干渠以西边1579亩地，2号斗渠灌溉喀瓦克干渠以东边1078亩地，B片区新建3号斗渠，控制面积6293亩，其中土地平整耕地面积5984亩地。本次田间灌溉工程，按照最大灌溉流量法计算设计流量，在推求斗渠流量时计算得典型农渠设计流量Q农=0.3m³/s。挖填方系数绝对值在0.96-1.03之间时，以汇总的方格土方，计算其代表的类型土方。</t>
    </r>
    <r>
      <rPr>
        <b/>
        <sz val="10"/>
        <rFont val="宋体"/>
        <charset val="134"/>
        <scheme val="minor"/>
      </rPr>
      <t xml:space="preserve">
绩效目标：</t>
    </r>
    <r>
      <rPr>
        <sz val="10"/>
        <rFont val="宋体"/>
        <charset val="134"/>
        <scheme val="minor"/>
      </rPr>
      <t>通过高效节水将有效改善贫困村的贫困户农业种植条件，增加收入</t>
    </r>
  </si>
  <si>
    <t>墨玉县扎瓦镇巴夏克其村贫困劳动力综合就业创业基地</t>
  </si>
  <si>
    <t>扎瓦镇巴夏克其村</t>
  </si>
  <si>
    <r>
      <rPr>
        <b/>
        <sz val="10"/>
        <rFont val="宋体"/>
        <charset val="134"/>
        <scheme val="minor"/>
      </rPr>
      <t>建设任务：</t>
    </r>
    <r>
      <rPr>
        <sz val="10"/>
        <rFont val="宋体"/>
        <charset val="134"/>
        <scheme val="minor"/>
      </rPr>
      <t xml:space="preserve">新建797.12平方米两层框架结构就业创业基地，及相关附属配套。拟带动周围5公里贫困户进行创业就业。
</t>
    </r>
    <r>
      <rPr>
        <b/>
        <sz val="10"/>
        <rFont val="宋体"/>
        <charset val="134"/>
        <scheme val="minor"/>
      </rPr>
      <t>绩效目标：</t>
    </r>
    <r>
      <rPr>
        <sz val="10"/>
        <rFont val="宋体"/>
        <charset val="134"/>
        <scheme val="minor"/>
      </rPr>
      <t>增大村集体收入，增加就业岗位</t>
    </r>
  </si>
  <si>
    <t>墨玉县扎瓦镇英吾斯塘村致富带头人创业基地</t>
  </si>
  <si>
    <r>
      <rPr>
        <b/>
        <sz val="10"/>
        <rFont val="宋体"/>
        <charset val="134"/>
        <scheme val="minor"/>
      </rPr>
      <t>建设任务：</t>
    </r>
    <r>
      <rPr>
        <sz val="10"/>
        <rFont val="宋体"/>
        <charset val="134"/>
        <scheme val="minor"/>
      </rPr>
      <t xml:space="preserve">新建彩钢棚加工场地4*300㎡共1200平方米，地坪2000平方米，封闭围挡及变压器等相关附属配套。
</t>
    </r>
    <r>
      <rPr>
        <b/>
        <sz val="10"/>
        <rFont val="宋体"/>
        <charset val="134"/>
        <scheme val="minor"/>
      </rPr>
      <t>绩效目标：</t>
    </r>
    <r>
      <rPr>
        <sz val="10"/>
        <rFont val="宋体"/>
        <charset val="134"/>
        <scheme val="minor"/>
      </rPr>
      <t>增大村集体收入，增加就业岗位</t>
    </r>
  </si>
  <si>
    <t>墨玉县扎瓦镇依格孜艾日克村土地整理项目</t>
  </si>
  <si>
    <r>
      <rPr>
        <b/>
        <sz val="10"/>
        <rFont val="宋体"/>
        <charset val="134"/>
        <scheme val="minor"/>
      </rPr>
      <t>建设任务：</t>
    </r>
    <r>
      <rPr>
        <sz val="10"/>
        <rFont val="宋体"/>
        <charset val="134"/>
        <scheme val="minor"/>
      </rPr>
      <t xml:space="preserve">土地平整面积为515亩，土方外运80000m³，推土机推土40000m³及附属滴灌。
</t>
    </r>
    <r>
      <rPr>
        <b/>
        <sz val="10"/>
        <rFont val="宋体"/>
        <charset val="134"/>
        <scheme val="minor"/>
      </rPr>
      <t>绩效目标：</t>
    </r>
    <r>
      <rPr>
        <sz val="10"/>
        <rFont val="宋体"/>
        <charset val="134"/>
        <scheme val="minor"/>
      </rPr>
      <t>通过低产田改造将有效改善贫困村的贫困户农业种植条件，增加收入</t>
    </r>
  </si>
  <si>
    <t>墨玉县20万方蓄水池（EPC）设计施工总承包项目</t>
  </si>
  <si>
    <r>
      <rPr>
        <b/>
        <sz val="10"/>
        <rFont val="宋体"/>
        <charset val="134"/>
        <scheme val="minor"/>
      </rPr>
      <t>建设任务：</t>
    </r>
    <r>
      <rPr>
        <sz val="10"/>
        <rFont val="宋体"/>
        <charset val="134"/>
        <scheme val="minor"/>
      </rPr>
      <t xml:space="preserve">新建20万立方米蓄水池，主要解决1万亩地用水问题。
</t>
    </r>
    <r>
      <rPr>
        <b/>
        <sz val="10"/>
        <rFont val="宋体"/>
        <charset val="134"/>
        <scheme val="minor"/>
      </rPr>
      <t>绩效目标：</t>
    </r>
    <r>
      <rPr>
        <sz val="10"/>
        <rFont val="宋体"/>
        <charset val="134"/>
        <scheme val="minor"/>
      </rPr>
      <t>要解决1万亩地用水问题。</t>
    </r>
  </si>
  <si>
    <t>墨玉县雅瓦乡巴扎布依村等7个村排碱渠建设项目</t>
  </si>
  <si>
    <t>雅瓦乡巴扎布依村、加依铁热克村、恰先把扎村，塘开希村、夏合勒克村、库达依村、比合勒克村</t>
  </si>
  <si>
    <r>
      <rPr>
        <b/>
        <sz val="10"/>
        <rFont val="宋体"/>
        <charset val="134"/>
        <scheme val="minor"/>
      </rPr>
      <t>建设任务：</t>
    </r>
    <r>
      <rPr>
        <sz val="10"/>
        <rFont val="宋体"/>
        <charset val="134"/>
        <scheme val="minor"/>
      </rPr>
      <t xml:space="preserve">项目总投资：740万元（含劳务报酬74万元），建设地点：雅瓦乡巴扎布依村、加依铁热克村、恰先把扎村，塘开希村、夏合勒克村、库达依村、比合勒克村。建设内容为：新建排碱渠23.81公里，渠道设计流量0.5m³/s,配套相应渠系建筑物，受益人口1760人。
</t>
    </r>
    <r>
      <rPr>
        <b/>
        <sz val="10"/>
        <rFont val="宋体"/>
        <charset val="134"/>
        <scheme val="minor"/>
      </rPr>
      <t>绩效目标：</t>
    </r>
    <r>
      <rPr>
        <sz val="10"/>
        <rFont val="宋体"/>
        <charset val="134"/>
        <scheme val="minor"/>
      </rPr>
      <t>防渗渠的建设建成将有效改善贫困村的贫困户农业生产灌溉条件</t>
    </r>
  </si>
  <si>
    <t>墨玉县阿克萨拉依乡阿亚克巴格艾日克村等3个村渠道防渗建设项目</t>
  </si>
  <si>
    <t>阿克萨拉依乡阿亚克巴格艾日克村、巴什巴格艾日克村、阿亚格吉勒格村</t>
  </si>
  <si>
    <r>
      <rPr>
        <b/>
        <sz val="10"/>
        <rFont val="宋体"/>
        <charset val="134"/>
        <scheme val="minor"/>
      </rPr>
      <t>建设任务：</t>
    </r>
    <r>
      <rPr>
        <sz val="10"/>
        <rFont val="宋体"/>
        <charset val="134"/>
        <scheme val="minor"/>
      </rPr>
      <t xml:space="preserve">项目总投资：900万元（含劳务报酬90万元），资金来源：地债项目资金。建设地点：阿克萨拉依乡阿亚克巴格艾日克村、巴什巴格艾日克村、阿亚格吉勒格村。建设内容为：新建防渗支斗15.93公里，设计流量0.25m³/s,配套相应渠系建筑物，受益人口3852人。
</t>
    </r>
    <r>
      <rPr>
        <b/>
        <sz val="10"/>
        <rFont val="宋体"/>
        <charset val="134"/>
        <scheme val="minor"/>
      </rPr>
      <t>绩效目标：</t>
    </r>
    <r>
      <rPr>
        <sz val="10"/>
        <rFont val="宋体"/>
        <charset val="134"/>
        <scheme val="minor"/>
      </rPr>
      <t>防渗渠的建设建成将有效改善贫困村的贫困户农业生产灌溉条件</t>
    </r>
  </si>
  <si>
    <t>墨玉县奎牙镇，阿克萨拉依乡输水管道铺设工程</t>
  </si>
  <si>
    <t>奎牙镇交通村、玉吉米力克村、阿亚克阿齐马村、欧图拉阿齐马村、巴什阿齐马村、帕合太克村,阿克萨拉依乡花园村</t>
  </si>
  <si>
    <r>
      <rPr>
        <b/>
        <sz val="10"/>
        <rFont val="宋体"/>
        <charset val="134"/>
        <scheme val="minor"/>
      </rPr>
      <t>建设任务：</t>
    </r>
    <r>
      <rPr>
        <sz val="10"/>
        <rFont val="宋体"/>
        <charset val="134"/>
        <scheme val="minor"/>
      </rPr>
      <t xml:space="preserve">铺设供水管网15000m其中dn200（1.0mpa）的14885m， dn75（1.0Mpa）的115m；新建闸阀井5座、排气阀井14座、穿路11处穿渠2处。解决奎牙镇北边6个村，阿克萨拉依乡1个村水量不足的问题
</t>
    </r>
    <r>
      <rPr>
        <b/>
        <sz val="10"/>
        <rFont val="宋体"/>
        <charset val="134"/>
        <scheme val="minor"/>
      </rPr>
      <t>绩效目标：</t>
    </r>
    <r>
      <rPr>
        <sz val="10"/>
        <rFont val="宋体"/>
        <charset val="134"/>
        <scheme val="minor"/>
      </rPr>
      <t>解决奎牙镇北边6个村，阿克萨拉依乡1个村水量不足的问题</t>
    </r>
  </si>
  <si>
    <t>墨玉县加汗巴格乡达里亚博依村饮水工程</t>
  </si>
  <si>
    <t>加汗巴格乡达里亚博依村</t>
  </si>
  <si>
    <r>
      <rPr>
        <b/>
        <sz val="10"/>
        <rFont val="宋体"/>
        <charset val="134"/>
        <scheme val="minor"/>
      </rPr>
      <t>铺建设任务：</t>
    </r>
    <r>
      <rPr>
        <sz val="10"/>
        <rFont val="宋体"/>
        <charset val="134"/>
        <scheme val="minor"/>
      </rPr>
      <t xml:space="preserve">设供水管网4432m，新建闸阀井16座、排水井1座、集中水表井60座、安装水表209块，解决入户209户，入户dn25管长度12540m，解决拆迁户209户，2018年拆迁户安置居民点搬迁户31户的饮水问题
</t>
    </r>
    <r>
      <rPr>
        <b/>
        <sz val="10"/>
        <rFont val="宋体"/>
        <charset val="134"/>
        <scheme val="minor"/>
      </rPr>
      <t>绩效目标：</t>
    </r>
    <r>
      <rPr>
        <sz val="10"/>
        <rFont val="宋体"/>
        <charset val="134"/>
        <scheme val="minor"/>
      </rPr>
      <t>解决拆迁户209户，2018年拆迁户安置居民点搬迁户31户的饮水问题</t>
    </r>
  </si>
  <si>
    <t>墨玉县加汗巴格乡达里亚博依村易地搬迁饮水安全项目</t>
  </si>
  <si>
    <r>
      <rPr>
        <b/>
        <sz val="10"/>
        <rFont val="宋体"/>
        <charset val="134"/>
        <scheme val="minor"/>
      </rPr>
      <t>输建设任务</t>
    </r>
    <r>
      <rPr>
        <sz val="10"/>
        <rFont val="宋体"/>
        <charset val="134"/>
        <scheme val="minor"/>
      </rPr>
      <t xml:space="preserve">：配水管道管材采用PE100级聚乙烯管，管材工作压力为0.8-1.25MPa，总长度为3.694km；闸阀井16座、总水表井1座、检查井2座；集中水表井50座。解决加汗巴格乡达里亚博依村拆迁户176户饮水问题
</t>
    </r>
    <r>
      <rPr>
        <b/>
        <sz val="10"/>
        <rFont val="宋体"/>
        <charset val="134"/>
        <scheme val="minor"/>
      </rPr>
      <t>绩效目标：</t>
    </r>
    <r>
      <rPr>
        <sz val="10"/>
        <rFont val="宋体"/>
        <charset val="134"/>
        <scheme val="minor"/>
      </rPr>
      <t>解决加汗巴格乡达里亚博依村拆迁户176户饮水问题</t>
    </r>
  </si>
  <si>
    <t>墨玉县加汗巴格乡、普恰克其镇、芒来乡等3个乡7个村渠道防渗工程</t>
  </si>
  <si>
    <t>加汗巴格乡阿亚克依希克拉村,达里亚博依村、普恰克其镇阿亚克库都克拉村、布达村、库勒艾日克村、芒来乡托万芒来村、英博斯坦</t>
  </si>
  <si>
    <r>
      <rPr>
        <b/>
        <sz val="10"/>
        <rFont val="宋体"/>
        <charset val="134"/>
        <scheme val="minor"/>
      </rPr>
      <t>建设任务：</t>
    </r>
    <r>
      <rPr>
        <sz val="10"/>
        <rFont val="宋体"/>
        <charset val="134"/>
        <scheme val="minor"/>
      </rPr>
      <t xml:space="preserve">项目总投资：820万元（劳务报酬123万元），建设地点：加汗巴格乡阿亚克依希克拉村,达里亚博依村、普恰克其镇阿亚克库都克拉村、布达村、库勒艾日克村、芒来乡托万芒来村、英博斯坦。渠道防渗全长13.771公里。其中：加汗巴格乡阿亚克依希克拉村5435m,达里亚博依村防渗斗渠727m、普恰克其镇阿亚克库都克拉村1720m、布达村520m、库勒艾日克村防渗斗渠400m、芒来乡托万芒来村3216m、英博斯坦村渠道长度1753m 。项目包含26条斗渠设计流量为0.2m³/s-1.0m³/s。根据中华人民共和国水利行业标准《渠道防渗工程技术规范》（SL18-2004）中的有关规定，渠道防渗级别为5级，工程规模为小型，主要建筑物为5级建筑物，次要建筑物为5级，临时建筑物为5级。改建、新建渠系建筑物189座，农桥33座，涵桥3座。
</t>
    </r>
    <r>
      <rPr>
        <b/>
        <sz val="10"/>
        <rFont val="宋体"/>
        <charset val="134"/>
        <scheme val="minor"/>
      </rPr>
      <t>绩效目标：</t>
    </r>
    <r>
      <rPr>
        <sz val="10"/>
        <rFont val="宋体"/>
        <charset val="134"/>
        <scheme val="minor"/>
      </rPr>
      <t>项目建成后可改善灌溉条件，农作物产量，以工代赈，为贫困户提供务工机会，增加收入</t>
    </r>
  </si>
  <si>
    <t>墨玉县萨依巴格乡乌恰特村等4个村渠道防渗工程</t>
  </si>
  <si>
    <t>萨依巴格乡乌恰特村、兰干村、都塔尔村、阔塔孜萨依巴格村</t>
  </si>
  <si>
    <r>
      <rPr>
        <b/>
        <sz val="10"/>
        <rFont val="宋体"/>
        <charset val="134"/>
        <scheme val="minor"/>
      </rPr>
      <t>建设任务：</t>
    </r>
    <r>
      <rPr>
        <sz val="10"/>
        <rFont val="宋体"/>
        <charset val="134"/>
        <scheme val="minor"/>
      </rPr>
      <t xml:space="preserve">项目总投资：1045万元（劳务报酬157.5万元），建设地点：乌恰特村、兰干村、都塔尔村、阔塔孜萨依巴格村。防渗改造渠道全长17.395km，共有24条渠道，乌恰特村5676m、兰干村6719m、都塔尔村2003m、阔塔孜萨依巴格村2997m，本工程部分渠道采用梯形断面，部分渠道采用矩形断面。梯形断面渠道内边坡系数为1:1.10，渠道纵坡为1/36.0-1/1551.72，渠道底宽0.4m、0.6m.渠深0.6m、0.7m、0.8m、1.0m。渠道采用全断面采用8㎝厚C20现浇砼板+30㎝厚砂砾石垫层的防渗形式，渠道封顶板采用C20砼。矩形断面渠道纵坡为1/27.43-1/969.23，渠道底宽0.5m、0.8m、1.0m,渠深0.5m、0.8m、1.0m。矩形断面采用渠底铺设30㎝厚砂砾石垫层+UJ500㎜预制矩形砼板C30的防渗方式，渠道封顶板采用C20砼。渠道设计流量0.5m³/s-1.0m³/s。根据《水利水电工程等级划分洪水标准》（SL252-2017）和《灌溉与排水工程设计标准》（GB50288-2018）确定工程等分为Ⅴ等小（2）型，主要建筑物级别为5级，次要及临时建筑物级别分为5级。配套渠系建筑物189座；包括双面节制分水闸6座，单面节制分水闸100座，分水闸24座，农桥58座，陡坡1座。控制灌溉面积7.0万亩
</t>
    </r>
    <r>
      <rPr>
        <b/>
        <sz val="10"/>
        <rFont val="宋体"/>
        <charset val="134"/>
        <scheme val="minor"/>
      </rPr>
      <t>绩效目标：</t>
    </r>
    <r>
      <rPr>
        <sz val="10"/>
        <rFont val="宋体"/>
        <charset val="134"/>
        <scheme val="minor"/>
      </rPr>
      <t>项目建成后可改善灌溉条件，农作物产量，以工代赈，为贫困户提供务工机会，增加收入</t>
    </r>
  </si>
  <si>
    <t>墨玉县萨依巴格乡阔什鲁克村其格勒克等3个村渠道防渗工程</t>
  </si>
  <si>
    <t>萨依巴格乡阔什鲁克村、向阳村、其格勒克村</t>
  </si>
  <si>
    <r>
      <rPr>
        <b/>
        <sz val="10"/>
        <rFont val="宋体"/>
        <charset val="134"/>
        <scheme val="minor"/>
      </rPr>
      <t>建设任务：</t>
    </r>
    <r>
      <rPr>
        <sz val="10"/>
        <rFont val="宋体"/>
        <charset val="134"/>
        <scheme val="minor"/>
      </rPr>
      <t xml:space="preserve">项目总投资：990万元（劳务报酬148.5万元）建设地点：墨玉县萨依巴格乡阔什鲁克村，向阳村和其格勒克村，防渗斗渠全长16.805km，阔什鲁克村2979m、向阳村6948m、其格勒克村6878m，根据中华人民共和国水利国家标准《渠道防渗工程技术规范》（GB/T50600-2010）表3.0.4中的有关规定，渠道防渗工程级别为5级，工程规模为小型，主要建筑物为5级建筑物，次要建筑物为5级，临时建筑物为5级，总共28条斗渠防渗改造，总长度16.808Km,渠道设计流量为0.13-0.5m³/s。计划改建，新建渠系建筑物187座，其中各类分水闸156座，农桥30座，渡槽1座。设计流量0.5m³/s-1.0m³/s，受益人口1293人贫困人口387。
</t>
    </r>
    <r>
      <rPr>
        <b/>
        <sz val="10"/>
        <rFont val="宋体"/>
        <charset val="134"/>
        <scheme val="minor"/>
      </rPr>
      <t>绩效目标：</t>
    </r>
    <r>
      <rPr>
        <sz val="10"/>
        <rFont val="宋体"/>
        <charset val="134"/>
        <scheme val="minor"/>
      </rPr>
      <t>项目建成后可改善灌溉条件，农作物产量，以工代赈，为贫困户提供务工机会，增加收入</t>
    </r>
  </si>
  <si>
    <t>墨玉县奎雅镇幸福村等3个村排碱渠建设项目</t>
  </si>
  <si>
    <t>幸福村、巴什阿其玛村、阿其克乌依村</t>
  </si>
  <si>
    <r>
      <rPr>
        <b/>
        <sz val="10"/>
        <rFont val="宋体"/>
        <charset val="134"/>
        <scheme val="minor"/>
      </rPr>
      <t>建设任务：</t>
    </r>
    <r>
      <rPr>
        <sz val="10"/>
        <rFont val="宋体"/>
        <charset val="134"/>
        <scheme val="minor"/>
      </rPr>
      <t xml:space="preserve">项目总投资：520万元（劳务报酬78.5万元），资金来源中央预算内以工代赈示范项目资金。建设地点：巴什阿其玛村，阿其克乌依村，幸福村，排碱渠全长15.586km，总共5条排碱渠，布置巴什阿其玛村，阿其克乌依村，幸福村等三个村，治理段总长15.586km,控制总面积为12000亩，其中幸福村干排治理段长度为11.769km,控制面积为12000亩，排水流量为0.67m³/s:一斗排治理段长度为1.667km,控制面积为650亩，排水流量为0.15m³/s：二斗排治理段长度为0.703km,控制面积为300亩，排水流量为0.15m³/s设计流量0.5m³/s-1.0m³/s，配套相应渠系建筑物10座。排碱渠为梯形断面，经计算排碱渠深度2.5-3.5m，底宽2.0-5.0，边坡1：2.5，纵坡为1/1900-1/6850。
</t>
    </r>
    <r>
      <rPr>
        <b/>
        <sz val="10"/>
        <rFont val="宋体"/>
        <charset val="134"/>
        <scheme val="minor"/>
      </rPr>
      <t>绩效目标：</t>
    </r>
    <r>
      <rPr>
        <sz val="10"/>
        <rFont val="宋体"/>
        <charset val="134"/>
        <scheme val="minor"/>
      </rPr>
      <t>项目建成后可改善灌溉条件，农作物产量，以工代赈，为贫困户提供务工机会，增加收入</t>
    </r>
  </si>
  <si>
    <t>墨玉县墨玉镇阿亚格阿特巴什村等7个村渠道防渗工程</t>
  </si>
  <si>
    <t>墨玉镇阿亚格阿特巴什村、库墩村、其曼巴格村、阿勒吞其村、喀赞村、巴什阿特巴什村、托万喀拉巴格村</t>
  </si>
  <si>
    <r>
      <rPr>
        <b/>
        <sz val="10"/>
        <rFont val="宋体"/>
        <charset val="134"/>
        <scheme val="minor"/>
      </rPr>
      <t>建设任务：</t>
    </r>
    <r>
      <rPr>
        <sz val="10"/>
        <rFont val="宋体"/>
        <charset val="134"/>
        <scheme val="minor"/>
      </rPr>
      <t xml:space="preserve">项目总投资：815万元（劳务报酬123万元），建设地点：阿亚格阿特巴什村、库墩村、其曼巴格村、阿勒吞其村、喀赞村、巴什阿特巴什村、托万喀拉巴格村。渠道总长度13.647公里，阿亚格阿特巴什村3171m、库墩村2054m、其曼巴格村1351m、阿勒吞其村2478m、喀赞村1367m、巴什阿特巴什村1550m、托万喀拉巴格村1676m。项目包含的22条斗渠设计流量为0.5m³/s。根据中华人民共和国水利行业标准《渠道防渗工程技术规范》（GB/T50600-2010）中的有关规定，渠道防渗级别为5级，工程规模为小型，主要建筑物为5级建筑物，次要建筑物为5级，临时建筑物为5级。改建、新建渠系建筑物180座，其中各类分水闸160座、农桥19座、倒虹吸1座。
</t>
    </r>
    <r>
      <rPr>
        <b/>
        <sz val="10"/>
        <rFont val="宋体"/>
        <charset val="134"/>
        <scheme val="minor"/>
      </rPr>
      <t>绩效目标：</t>
    </r>
    <r>
      <rPr>
        <sz val="10"/>
        <rFont val="宋体"/>
        <charset val="134"/>
        <scheme val="minor"/>
      </rPr>
      <t>项目建成后可改善灌溉条件，农作物产量，以工代赈，为贫困户提供务工机会，增加收入</t>
    </r>
  </si>
  <si>
    <t>墨玉县吐外特乡欧依艾日克村等3个村渠道防渗工程</t>
  </si>
  <si>
    <t>吐外特乡欧依艾日克村、欧依村、萨亚特村</t>
  </si>
  <si>
    <r>
      <rPr>
        <b/>
        <sz val="10"/>
        <rFont val="宋体"/>
        <charset val="134"/>
        <scheme val="minor"/>
      </rPr>
      <t>建设任务：</t>
    </r>
    <r>
      <rPr>
        <sz val="10"/>
        <rFont val="宋体"/>
        <charset val="134"/>
        <scheme val="minor"/>
      </rPr>
      <t xml:space="preserve">项目总投资：300（劳务报酬 45万元），建设地点：吐外特乡欧依艾日克村，奥依村，萨亚特村。渠道总长度5.201公里，欧依艾日克村2665m、欧依村1950m、萨亚特村586m，共有6条斗渠，设计流量0.3～0.8。根据《渠道防渗工程技术规范》（GB/T50600-2010）表3.0.4中的有关规定，渠道防渗工程级别weight级，临时建筑物为5级。配套渠系建筑物46座，其中各类节制分水闸37座，农桥9座。本工程部分渠道采用宽浅式梯形断面，衬砌结构采用8cm厚C20F200W6现浇砼板衬砌，渠道内边坡系数取为1：1.25，外边坡系数取为1：1，现浇混凝土板糙率采用n=0.016,为了减少占地面积渠顶宽度取0.5m,渠道衬砌超高值为0.2-0.4m.
</t>
    </r>
    <r>
      <rPr>
        <b/>
        <sz val="10"/>
        <rFont val="宋体"/>
        <charset val="134"/>
        <scheme val="minor"/>
      </rPr>
      <t>绩效目标：</t>
    </r>
    <r>
      <rPr>
        <sz val="10"/>
        <rFont val="宋体"/>
        <charset val="134"/>
        <scheme val="minor"/>
      </rPr>
      <t>项目建成后可改善灌溉条件，农作物产量，以工代赈，为贫困户提供务工机会，增加收入</t>
    </r>
  </si>
  <si>
    <t>墨玉县吐外特乡库木博依村等6个村渠道防渗工程</t>
  </si>
  <si>
    <t>吐外特乡库木博依村、琼库勒村、英艾日克村、库特来木村、阿拉多斯村、色日格托格拉克村</t>
  </si>
  <si>
    <r>
      <rPr>
        <b/>
        <sz val="10"/>
        <rFont val="宋体"/>
        <charset val="134"/>
        <scheme val="minor"/>
      </rPr>
      <t>建设任务：</t>
    </r>
    <r>
      <rPr>
        <sz val="10"/>
        <rFont val="宋体"/>
        <charset val="134"/>
        <scheme val="minor"/>
      </rPr>
      <t xml:space="preserve">项目总投资：1160万元（劳务报酬17.4万元），建设地点：吐外特乡库木博依村、琼库勒村、英艾日克村、库特来木村、阿拉多斯村、色日格托格拉克村境内。防渗斗渠全长19.371公里，库木博依村3148m，设计流量为0.3m³/s，0.4m³/s，0.5m³/s、琼库勒村3377m，设计流量为0.3m³/s，0.4m³/s、英艾日克村3507m，设计流量为0.3m³/s，0.4m³/s，0.5m³/s、库特来木村4088m，设计流量为0.3m³/s，0.4m³/s，0.5m³/s、阿拉多斯村2029m，设计流量为0.3m³/s，0.4m³/s、色日格托格拉克村3222m，设计流量0.5m³/s-1.0m³/s，配套相应渠系建筑物175座：其中包括双面节制分水闸14座，单面节水闸111座，分水闸7座，农桥43座，灌溉面积1.8万亩，共有37条渠道，共19.371km，确定工程级别为V等小（2）型，主要建筑物级别为5级，次要及临时建筑物级别为5级。
</t>
    </r>
    <r>
      <rPr>
        <b/>
        <sz val="10"/>
        <rFont val="宋体"/>
        <charset val="134"/>
        <scheme val="minor"/>
      </rPr>
      <t>绩效目标：</t>
    </r>
    <r>
      <rPr>
        <sz val="10"/>
        <rFont val="宋体"/>
        <charset val="134"/>
        <scheme val="minor"/>
      </rPr>
      <t>项目建成后可改善灌溉条件，农作物产量，以工代赈，为贫困户提供务工机会，增加收入</t>
    </r>
  </si>
  <si>
    <t>墨玉县英也尔乡巴扎博依村等3个村渠道防渗工程</t>
  </si>
  <si>
    <t>英也尔乡巴扎博依村、库木亚依拉克村、葡萄园村</t>
  </si>
  <si>
    <r>
      <rPr>
        <b/>
        <sz val="10"/>
        <rFont val="宋体"/>
        <charset val="134"/>
        <scheme val="minor"/>
      </rPr>
      <t>建设任务：</t>
    </r>
    <r>
      <rPr>
        <sz val="10"/>
        <rFont val="宋体"/>
        <charset val="134"/>
        <scheme val="minor"/>
      </rPr>
      <t xml:space="preserve">项目总投资：650万元（劳务报酬98万元）建设地点：巴扎博依村、库木亚依拉克村、葡萄园村。防渗斗渠全长10.752km，巴扎博依村3330m、库木亚依拉克村2527m、葡萄园村4895m，项目包含的16条斗渠设计流量为0.3m³/s-0.5m³/s。根据中华人民共和国水利行业标准《渠道防渗工程技术规定》（GB T 50600-2010 ）中的有关规定，渠道防渗改建渠道工程为5级工程，规模为小型。主要渠系建筑物级别为5级，临时建筑物级别为5级。新建、改建渠系建筑物146座，其中各类分水闸114座，农桥32座。
</t>
    </r>
    <r>
      <rPr>
        <b/>
        <sz val="10"/>
        <rFont val="宋体"/>
        <charset val="134"/>
        <scheme val="minor"/>
      </rPr>
      <t>绩效目标：</t>
    </r>
    <r>
      <rPr>
        <sz val="10"/>
        <rFont val="宋体"/>
        <charset val="134"/>
        <scheme val="minor"/>
      </rPr>
      <t>项目建成后可改善灌溉条件，农作物产量，以工代赈，为贫困户提供务工机会，增加收入</t>
    </r>
  </si>
  <si>
    <t>墨玉县阿克萨拉依乡塔克阿依拉村等4个村渠道防渗工程</t>
  </si>
  <si>
    <t>阿克萨拉依乡塔喀依拉村、阿亚克巴格艾日克村、巴什巴格艾日克村、其乃巴格村</t>
  </si>
  <si>
    <r>
      <rPr>
        <b/>
        <sz val="10"/>
        <rFont val="宋体"/>
        <charset val="134"/>
        <scheme val="minor"/>
      </rPr>
      <t>建设任务：</t>
    </r>
    <r>
      <rPr>
        <sz val="10"/>
        <rFont val="宋体"/>
        <charset val="134"/>
        <scheme val="minor"/>
      </rPr>
      <t xml:space="preserve">项目总投资：540万元（劳务报酬17.4万元），建设地点：塔喀依拉村、阿亚克巴格艾日克村、巴什巴格艾日克村、其乃巴格村境内。防渗斗渠全长8.925km，(塔喀依拉村1944.8m、阿亚克巴格艾日克村1426m、巴什巴格艾日克村3222.9、其乃巴格村2331m)，设计流量0.2m³/s-0.5m³/s，渠道沿线共修建闸口92座，农桥8座，桥涵19座，跌水4座。砼板衬砌厚度为：地板厚8㎝，压顶板厚8㎝，渠道底宽0.4~0.6m,边坡1:1.25.外边坡系数为：1:1.25，堤顶宽设计为0.5m，砼强度标号C20，地板每2m设封缝，缝宽2㎝。配套相应渠系建筑物124座，包括水闸92座，农桥8座，涵管桥19座，跌水4座。
</t>
    </r>
    <r>
      <rPr>
        <b/>
        <sz val="10"/>
        <rFont val="宋体"/>
        <charset val="134"/>
        <scheme val="minor"/>
      </rPr>
      <t>绩效目标：</t>
    </r>
    <r>
      <rPr>
        <sz val="10"/>
        <rFont val="宋体"/>
        <charset val="134"/>
        <scheme val="minor"/>
      </rPr>
      <t>项目建成后可改善灌溉条件，农作物产量，以工代赈，为贫困户提供务工机会，增加收入</t>
    </r>
  </si>
  <si>
    <t>墨玉县喀瓦克乡乃再巴格村等4个村渠道防渗工程</t>
  </si>
  <si>
    <t>喀瓦克乡乃再尔巴格村、亚勒古孜托格拉克村、阿其克村、博斯坦托格拉克村</t>
  </si>
  <si>
    <r>
      <rPr>
        <b/>
        <sz val="10"/>
        <rFont val="宋体"/>
        <charset val="134"/>
        <scheme val="minor"/>
      </rPr>
      <t>建设任务：</t>
    </r>
    <r>
      <rPr>
        <sz val="10"/>
        <rFont val="宋体"/>
        <charset val="134"/>
        <scheme val="minor"/>
      </rPr>
      <t xml:space="preserve">项目总投资：500万元（劳务报酬75.5万元）建设地点：乃再尔巴格村、亚勒古孜托格拉克村、阿其克村、博斯坦托格拉克村。防渗支渠全长4.482km，乃再尔巴格村982m.、亚勒古孜托格拉克村1600m、阿其克村1600m、博斯坦托格拉克村1200m,设计流量0.5m³/s-1.5m³/s，改建、新建渠系建筑物25座，其中各类水闸21座，农桥4座。
</t>
    </r>
    <r>
      <rPr>
        <b/>
        <sz val="10"/>
        <rFont val="宋体"/>
        <charset val="134"/>
        <scheme val="minor"/>
      </rPr>
      <t>绩效目标：</t>
    </r>
    <r>
      <rPr>
        <sz val="10"/>
        <rFont val="宋体"/>
        <charset val="134"/>
        <scheme val="minor"/>
      </rPr>
      <t>项目建成后可改善灌溉条件，农作物产量，以工代赈，为贫困户提供务工机会，增加收入</t>
    </r>
  </si>
  <si>
    <t>墨玉县雅瓦乡巴扎布衣村支渠道防渗工程</t>
  </si>
  <si>
    <t>雅瓦乡巴扎布衣村</t>
  </si>
  <si>
    <r>
      <rPr>
        <b/>
        <sz val="10"/>
        <rFont val="宋体"/>
        <charset val="134"/>
        <scheme val="minor"/>
      </rPr>
      <t>建设任务：</t>
    </r>
    <r>
      <rPr>
        <sz val="10"/>
        <rFont val="宋体"/>
        <charset val="134"/>
        <scheme val="minor"/>
      </rPr>
      <t xml:space="preserve">项目总投资：500万元（劳务报酬75万元），建设地点：雅瓦乡巴扎布衣村内。防渗支渠全长5.94km，巴扎布衣村5.94km，设计流量0.5m³/s-1.5m³/s，3+224~5+940km，渠道0+000~3+224桩号处设计流量3.0m³/s，3+224~5+940桩号处设计流量1.5m³/s.计划改建、新建渠系建筑物30座，其中节制分水闸28座，农桥2座。渠道防渗工程级别为5级，次要建筑物为5级，临时建筑物为5级。本次需要配套的钢闸门总数为53扇，共17.73t;配套螺杆式手动启闭机53台。
</t>
    </r>
    <r>
      <rPr>
        <b/>
        <sz val="10"/>
        <rFont val="宋体"/>
        <charset val="134"/>
        <scheme val="minor"/>
      </rPr>
      <t>绩效目标：</t>
    </r>
    <r>
      <rPr>
        <sz val="10"/>
        <rFont val="宋体"/>
        <charset val="134"/>
        <scheme val="minor"/>
      </rPr>
      <t>项目建成后可改善灌溉条件，农作物产量，以工代赈，为贫困户提供务工机会，增加收入</t>
    </r>
  </si>
  <si>
    <t>墨玉县扎瓦镇夏合勒克村等2个村渠道防渗工程</t>
  </si>
  <si>
    <t>扎瓦镇夏合勒克村、依格孜艾热克村</t>
  </si>
  <si>
    <r>
      <rPr>
        <b/>
        <sz val="10"/>
        <rFont val="宋体"/>
        <charset val="134"/>
        <scheme val="minor"/>
      </rPr>
      <t>建设任务：</t>
    </r>
    <r>
      <rPr>
        <sz val="10"/>
        <rFont val="宋体"/>
        <charset val="134"/>
        <scheme val="minor"/>
      </rPr>
      <t xml:space="preserve">项目总投资：120.00万元（劳务报酬18.5万元）建设地点：夏合勒克村、依格孜艾热克村。防渗支渠全长1.217km，其中夏合勒克支渠长度为1.217km。渠全断面现浇混凝土衬砌。边坡：自外向里依次为8㎝厚C20现浇混凝土板，20㎝砂砾石垫层。现浇混凝土板伸缩缝采用高压闭孔板+聚氨酯砂浆灌缝，缝宽2.0㎝；渠底：自上而下依次为8㎝C20砼现浇板、25㎝砂砾石抗冻体。伸缩缝采用高压闭孔板及聚氨酯砂浆罐缝。边坡系数M=1.25，渠深H=1.0m,封顶板为30×8㎝现浇C20混凝土，堤顶宽1.0m。设计流量2m³/s，加大流量为2.65m³/s。按中华人民共和国水利行业标准GB T 50600-2010 《渠道防渗工程技术规定》，本防渗改建渠道工程为5级工程，规模为小型。主要渠系建筑物级别为5级，临时建筑物级别为5级。配套渠系建筑物24座，其中包括分水闸19座、单向节制分水闸1座，双向节制分水闸1座，农桥3座。灌溉面积2.5万亩，
</t>
    </r>
    <r>
      <rPr>
        <b/>
        <sz val="10"/>
        <rFont val="宋体"/>
        <charset val="134"/>
        <scheme val="minor"/>
      </rPr>
      <t>绩效目标：</t>
    </r>
    <r>
      <rPr>
        <sz val="10"/>
        <rFont val="宋体"/>
        <charset val="134"/>
        <scheme val="minor"/>
      </rPr>
      <t>项目建成后可改善灌溉条件，农作物产量，以工代赈，为贫困户提供务工机会，增加收入</t>
    </r>
  </si>
  <si>
    <t>墨玉县托乎拉乡和谐村等12个村渠道防渗工程</t>
  </si>
  <si>
    <t>托胡拉乡和谐村、花园村、胜利村、巴扎布依村、巴西古热村、阿亚格古热村、包日其村、明珠村、红光村、英巴格村、托乎拉村、布古其村</t>
  </si>
  <si>
    <r>
      <rPr>
        <b/>
        <sz val="10"/>
        <rFont val="宋体"/>
        <charset val="134"/>
        <scheme val="minor"/>
      </rPr>
      <t>建设任务：</t>
    </r>
    <r>
      <rPr>
        <sz val="10"/>
        <rFont val="宋体"/>
        <charset val="134"/>
        <scheme val="minor"/>
      </rPr>
      <t xml:space="preserve">项目总投资：960万元（劳务报酬145万元）建设地点：和谐村、花园村、胜利村、巴扎布依村、巴西古热村、阿亚格古热村、包日其村、明珠村、红光村、英巴格村、托乎拉村、布古其村。防渗改造支斗渠17条，全长13.918公里。其中：防渗支渠全长5.392km ，防渗斗渠全长8.526km，和谐村和花园村支渠长1970m、胜利村斗渠长2111m、巴扎布依村斗渠长496m、巴西古热村支渠长1047m、阿亚格古热村斗渠长1498m、包日其村支渠长1050m、斗渠长740m、明珠村斗渠长1403m、红光村斗渠长866m、英巴格村斗渠长675m、托乎拉村斗渠长342m、布古其村支渠长1720m， 渠道全断面现浇混凝土衬砌。边坡：自外向里依次为8㎝厚C20现浇混凝土板，25㎝砂砾石抗冻体。现浇混凝土板伸缩缝采用高压闭孔板及聚氨酯砂浆灌缝，缝宽2.0㎝；渠底：自上而下依次为8㎝C20砼现浇板、25㎝砂砾石抗冻体。伸缩缝采用高压闭孔板及聚氨酯砂浆罐缝。边坡系数M=1.25，渠深H=0.7-1.2m,封顶板为30×8㎝现浇C20混凝土，堤顶宽1.0m。设计流量1.8m³/s-2.5m³/s，斗渠设计流量0.5m³/s-1.5m³/s。按中华人民共和国水利行业标准GB T 50600-2010 《渠道防渗工程技术规定》，本防渗改建渠道工程为5级工程，规模为小型。主要渠系建筑物级别为5级，临时建筑物级别为5级。配套渠系建筑物106座，均为新建，其中：单向节制分水闸89座，双向节制分水闸17座。控制灌溉面积1.62万亩，
</t>
    </r>
    <r>
      <rPr>
        <b/>
        <sz val="10"/>
        <rFont val="宋体"/>
        <charset val="134"/>
        <scheme val="minor"/>
      </rPr>
      <t>绩效目标：</t>
    </r>
    <r>
      <rPr>
        <sz val="10"/>
        <rFont val="宋体"/>
        <charset val="134"/>
        <scheme val="minor"/>
      </rPr>
      <t>项目建成后可改善灌溉条件，农作物产量，以工代赈，为贫困户提供务工机会，增加收入</t>
    </r>
  </si>
  <si>
    <t>墨玉县雅瓦乡比合勒克村等2个村渠道防渗工程</t>
  </si>
  <si>
    <t>雅瓦乡比合勒克村、阿热勒克村</t>
  </si>
  <si>
    <r>
      <rPr>
        <b/>
        <sz val="10"/>
        <rFont val="宋体"/>
        <charset val="134"/>
        <scheme val="minor"/>
      </rPr>
      <t>建设任务：</t>
    </r>
    <r>
      <rPr>
        <sz val="10"/>
        <rFont val="宋体"/>
        <charset val="134"/>
        <scheme val="minor"/>
      </rPr>
      <t xml:space="preserve">项目总投资：1180万元（劳务报酬178万元）建设地点：比合勒克村、阿热勒克村。本工程渠道改建长度为11.461km,其中：防渗支渠全长7.36km，斗渠全长4.313km，（比合勒克村斗渠2779m、阿热勒克村斗渠1535m）；支渠上段总长4921.9m,全段进行衬砌，砼板衬砌厚度为：底板厚8㎝，边坡厚8㎝，压顶板厚8㎝渠道底宽0.6-1.2m,渠高1.1-1.40m,边坡1:1.25，纵坡1/912.57-1/3125.8。外边坡系数为1:1.5，堤顶宽设计为1.0m。渠道采用现浇抗硫混凝土进行衬砌，砼强度标号C20，抗冻标号F200，抗渗标号W6。渠道砼板、渠堤封顶板、隔墙的分缝采用L-600型高压闭孔板填缝，聚氨酯封缝，缝宽2㎝。渠坡现浇砼板分块尺寸为长×宽×厚=3000×300×80㎜。支渠下段总长2437.5m,全段进行衬砌，砼板衬砌厚度为：底板厚8㎝，边坡厚8㎝，压顶板厚8㎝渠道底宽0.6-0.8m,渠高0.9-1.0m,边坡1:1.25，纵坡0.0005-0.0025。外边坡系数为1:1.5，堤顶宽设计为1.0m。渠道采用现浇抗硫混凝土进行衬砌，砼强度标号C20，抗冻标号F200，抗渗标号W6。渠道砼板、渠堤封顶板、隔墙的分缝采用L-600型高压闭孔板填缝，聚氨酯封缝，缝宽2㎝。渠坡现浇砼板分块尺寸为长×宽×厚=3000×300×80㎜。斗渠总长4311m，全段进行衬砌，砼板衬砌厚度为：底板厚8㎝，边坡厚8㎝，压顶板厚8㎝渠道底宽0.4-0.85m,渠高0.7-1.2m,边坡1:1.25，纵坡0.0002-0.0045。外边坡系数为1:1.5，堤顶宽设计为0.5m。渠道采用现浇抗硫混凝土进行衬砌，砼强度标号C20，抗冻标号F200，抗渗标号W6。渠道砼板、渠堤封顶板、隔墙的分缝采用L-600型高压闭孔板填缝，聚氨酯封缝，缝宽2㎝。渠坡现浇砼板分块尺寸为长×宽×厚=3000×300×80㎜。配套渠系建筑物221座。节制、分水闸共199座、其中节制闸6座、节制单向分水闸42座、节制双向分水闸10座、单向分水闸135座、双向分水闸6座；农桥20座，桥宽为3.5m,形式为桥梁为板梁式，农桥净跨3m、4m两类，桥为钢筋砼结构，过路涵管桥1座，量水堰1座；支渠上段设计流量1m³/s-2.0m³/s，支渠下段设计流量为0.8m³/s，斗渠设计流量0.2m³/s-0.3m³/s，根据规范《灌溉与排水工程设计标准》GB50288-2018,渠道加大流量的百分比取为25%；
</t>
    </r>
    <r>
      <rPr>
        <b/>
        <sz val="10"/>
        <rFont val="宋体"/>
        <charset val="134"/>
        <scheme val="minor"/>
      </rPr>
      <t>绩效目标：</t>
    </r>
    <r>
      <rPr>
        <sz val="10"/>
        <rFont val="宋体"/>
        <charset val="134"/>
        <scheme val="minor"/>
      </rPr>
      <t>项目建成后可改善灌溉条件，农作物产量，以工代赈，为贫困户提供务工机会，增加收入</t>
    </r>
  </si>
  <si>
    <t>墨玉县萨依巴格乡乌尊阿热勒村等2个村渠道防渗工程</t>
  </si>
  <si>
    <t>乌尊阿热勒村、英阿巴格村</t>
  </si>
  <si>
    <r>
      <rPr>
        <b/>
        <sz val="10"/>
        <rFont val="宋体"/>
        <charset val="134"/>
        <scheme val="minor"/>
      </rPr>
      <t>建设任务：</t>
    </r>
    <r>
      <rPr>
        <sz val="10"/>
        <rFont val="宋体"/>
        <charset val="134"/>
        <scheme val="minor"/>
      </rPr>
      <t xml:space="preserve">项目总投资：475万元（劳务报酬72万元），建设地点：乌尊阿热勒村、英阿巴格村。防渗支渠全长9.055km，5条斗设计流量0.3～0.8m³/s。根据中华人民共和国国家标准《渠道防渗工程技术规范》（GB/T50600-2010）的有关规定，渠道封神工程级别为5级，工程规模为小型，主要建筑物为5级建筑物，次要建筑物为5级，临时建筑物为5级。配套渠系建筑物78座，其中各类节制闸61座，农桥14座，渡槽3座。
</t>
    </r>
    <r>
      <rPr>
        <b/>
        <sz val="10"/>
        <rFont val="宋体"/>
        <charset val="134"/>
        <scheme val="minor"/>
      </rPr>
      <t>绩效目标：</t>
    </r>
    <r>
      <rPr>
        <sz val="10"/>
        <rFont val="宋体"/>
        <charset val="134"/>
        <scheme val="minor"/>
      </rPr>
      <t>项目建成后可改善灌溉条件，农作物产量，以工代赈，为贫困户提供务工机会，增加收入</t>
    </r>
  </si>
  <si>
    <t>墨玉县阔其乡艾热恰克村渠道防渗工程</t>
  </si>
  <si>
    <t>阔依其乡艾热恰克村</t>
  </si>
  <si>
    <r>
      <rPr>
        <b/>
        <sz val="10"/>
        <rFont val="宋体"/>
        <charset val="134"/>
        <scheme val="minor"/>
      </rPr>
      <t>建设任务：</t>
    </r>
    <r>
      <rPr>
        <sz val="10"/>
        <rFont val="宋体"/>
        <charset val="134"/>
        <scheme val="minor"/>
      </rPr>
      <t xml:space="preserve">项目总投资：160万元（劳务报酬24.5万元），建设地点：艾热恰克村。渠道防渗改造共5条，总长2.449km，艾热恰克村2.449km。.渠道设计流量0.15m³/s-0.3m³/s，根据《渠道防渗工程技术规范》（SL18-2004）及《灌溉与排水工程设计标准》（GB50288-2018）,本工程为Ⅴ等小（2）型灌溉工程，主要建筑物级别为5级，次要建筑物级别为5级。配套渠系建筑物共33座，包括新建水闸20座，新建农桥3座，新建穿路涵管10座。控制灌溉面积820亩，
</t>
    </r>
    <r>
      <rPr>
        <b/>
        <sz val="10"/>
        <rFont val="宋体"/>
        <charset val="134"/>
        <scheme val="minor"/>
      </rPr>
      <t>绩效目标：</t>
    </r>
    <r>
      <rPr>
        <sz val="10"/>
        <rFont val="宋体"/>
        <charset val="134"/>
        <scheme val="minor"/>
      </rPr>
      <t>项目建成后可改善灌溉条件，农作物产量，以工代赈，为贫困户提供务工机会，增加收入</t>
    </r>
  </si>
  <si>
    <t>墨玉县英也尔乡葡萄园村、萨依巴格乡阔什鲁克村渠道防渗工程渠道防渗工程</t>
  </si>
  <si>
    <t>英也尔乡葡萄园村、萨依巴格乡阔什鲁克村</t>
  </si>
  <si>
    <r>
      <rPr>
        <b/>
        <sz val="10"/>
        <rFont val="宋体"/>
        <charset val="134"/>
        <scheme val="minor"/>
      </rPr>
      <t>建设任务：</t>
    </r>
    <r>
      <rPr>
        <sz val="10"/>
        <rFont val="宋体"/>
        <charset val="134"/>
        <scheme val="minor"/>
      </rPr>
      <t xml:space="preserve">项目总投资：673万元（劳务报酬101.1万元），建设地点：英也尔乡葡萄园村、萨依巴格乡阔什鲁克村。防渗支渠总长8.42km ，英也尔乡葡萄园村支渠防渗全长5.0km，萨依巴格乡阔什鲁克村支渠防渗全长3.42km，葡萄园村支渠渠道0+000-5+000桩号设计流量为1.0m³/s，阔什鲁克村支渠渠道0+00-3+401桩号设计流量为1.0m³/s。根据中华人民共和国水利行业标准《渠道防渗工程技术规范》（GBT50600-2010）中有关规定，渠道防渗工程级别为5级，工程规模为中型，主要建筑物为5级建筑物，次要建筑物为5级，临时建筑物为5级。，设计流量0.5m³/s-1.0m³/s。改建、新建渠系建筑物54座，其中节制人水闸38座、农桥15座、渡槽1座。
</t>
    </r>
    <r>
      <rPr>
        <b/>
        <sz val="10"/>
        <rFont val="宋体"/>
        <charset val="134"/>
        <scheme val="minor"/>
      </rPr>
      <t>绩效目标：</t>
    </r>
    <r>
      <rPr>
        <sz val="10"/>
        <rFont val="宋体"/>
        <charset val="134"/>
        <scheme val="minor"/>
      </rPr>
      <t>项目建成后可改善灌溉条件，农作物产量，以工代赈，为贫困户提供务工机会，增加收入</t>
    </r>
  </si>
  <si>
    <t>墨玉县普恰克其镇、阔依其乡等4个村渠道防渗工程</t>
  </si>
  <si>
    <t>普恰克其镇巴什奥依库勒村；阔依其乡同德村、同心村、希望村</t>
  </si>
  <si>
    <r>
      <rPr>
        <b/>
        <sz val="10"/>
        <rFont val="宋体"/>
        <charset val="134"/>
        <scheme val="minor"/>
      </rPr>
      <t>建设任务：</t>
    </r>
    <r>
      <rPr>
        <sz val="10"/>
        <rFont val="宋体"/>
        <charset val="134"/>
        <scheme val="minor"/>
      </rPr>
      <t xml:space="preserve">项目总投资：386万元（劳务报酬39万元），建设地点：普恰克其镇巴什奥依库勒村；阔依其乡同德村、同心村、希望村，共有7条渠道，总长度5.5公里。渠道设计流量0.5m³/s-1.5m³/s，配套渠系建筑物24座，其中包括分水闸19座，单向节制分水闸1座，双向节制分水闸1座，农桥3座。
</t>
    </r>
    <r>
      <rPr>
        <b/>
        <sz val="10"/>
        <rFont val="宋体"/>
        <charset val="134"/>
        <scheme val="minor"/>
      </rPr>
      <t>绩效目标：</t>
    </r>
    <r>
      <rPr>
        <sz val="10"/>
        <rFont val="宋体"/>
        <charset val="134"/>
        <scheme val="minor"/>
      </rPr>
      <t>项目建成后可改善灌溉条件，农作物产量，以工代赈，为贫困户提供务工机会，增加收入</t>
    </r>
  </si>
  <si>
    <t>墨玉县2020年扎瓦镇养殖种植产业发展道路建设项目</t>
  </si>
  <si>
    <t>扎瓦镇依格孜艾日克村、库勒艾日克村、墩巴格村，托胡拉喀热曼村</t>
  </si>
  <si>
    <t>墨玉县交通局</t>
  </si>
  <si>
    <r>
      <rPr>
        <b/>
        <sz val="10"/>
        <rFont val="宋体"/>
        <charset val="134"/>
        <scheme val="minor"/>
      </rPr>
      <t>建设任务：</t>
    </r>
    <r>
      <rPr>
        <sz val="10"/>
        <rFont val="宋体"/>
        <charset val="134"/>
        <scheme val="minor"/>
      </rPr>
      <t xml:space="preserve">路计划里程2.888公里（其中：扎瓦镇依格孜艾日克村肉鸡养殖基地产业道路1.505公里、扎瓦镇库勒艾日克村种植产业道路0.461公里，扎瓦镇墩巴格村养殖产业道路0.629公里，托胡拉喀热曼村种植产业道路0.293公里），公路等级：四级，路基宽5米、基，路面，桥涵，安全设施，
</t>
    </r>
    <r>
      <rPr>
        <b/>
        <sz val="10"/>
        <rFont val="宋体"/>
        <charset val="134"/>
        <scheme val="minor"/>
      </rPr>
      <t>绩效目标：</t>
    </r>
    <r>
      <rPr>
        <sz val="10"/>
        <rFont val="宋体"/>
        <charset val="134"/>
        <scheme val="minor"/>
      </rPr>
      <t>村级道路的建设建成将有效改善贫困村贫困户农业生产交通条件</t>
    </r>
  </si>
  <si>
    <t>墨玉县2020年喀尔赛镇畜禽养殖产业发展道路建设项目</t>
  </si>
  <si>
    <t>喀尔赛镇阔什铁热克村、特日木村，墨玉县玉北开发区</t>
  </si>
  <si>
    <t>建设任务：计划在喀尓赛镇阔什铁热克村、特日木村，玉北开发区新建5.409公里产业发展道路（其中：喀尓赛镇阔什铁热克村万丰牧业养羊基地产业道路0.204公里，喀尓赛镇特日木村羊场产业道路1.535公里，玉北开发区种植产业道路3.67公里），公路等级：四级，路基宽5米、基，路面，桥涵，安全设施
绩效目标：村级道路的建设建成将有效改善贫困村贫困户农业生产交通条件</t>
  </si>
  <si>
    <t>墨玉县2020年阔依其乡阔什马克村产业发展道路建设项目</t>
  </si>
  <si>
    <t>阔依其乡阔什马克村</t>
  </si>
  <si>
    <t>建设任务：路计划里程9.92公里，公路等级：四级，路基宽5米、基，路面，桥涵，安全设施
绩效目标：村级道路的建设建成将有效改善贫困村贫困户农业生产交通条件</t>
  </si>
  <si>
    <t>墨玉县2019年芒来乡巴扎博依村产业发展道路建设项目</t>
  </si>
  <si>
    <t>芒来乡巴扎博依村</t>
  </si>
  <si>
    <r>
      <rPr>
        <b/>
        <sz val="10"/>
        <rFont val="宋体"/>
        <charset val="134"/>
        <scheme val="minor"/>
      </rPr>
      <t>建设任务：</t>
    </r>
    <r>
      <rPr>
        <sz val="10"/>
        <rFont val="宋体"/>
        <charset val="134"/>
        <scheme val="minor"/>
      </rPr>
      <t xml:space="preserve">路计划里程8.611公里，公路等级：四级，路基宽5米、基，路面，桥涵，安全设施
</t>
    </r>
    <r>
      <rPr>
        <b/>
        <sz val="10"/>
        <rFont val="宋体"/>
        <charset val="134"/>
        <scheme val="minor"/>
      </rPr>
      <t>绩效目标：</t>
    </r>
    <r>
      <rPr>
        <sz val="10"/>
        <rFont val="宋体"/>
        <charset val="134"/>
        <scheme val="minor"/>
      </rPr>
      <t>村级道路的建设建成将有效改善贫困村贫困户农业生产交通条件</t>
    </r>
  </si>
  <si>
    <t>墨玉县2020年吐外特乡纳格拉村产业发展道路建设项目</t>
  </si>
  <si>
    <t>吐外特乡纳格拉村</t>
  </si>
  <si>
    <r>
      <rPr>
        <b/>
        <sz val="10"/>
        <rFont val="宋体"/>
        <charset val="134"/>
        <scheme val="minor"/>
      </rPr>
      <t>建设任务：</t>
    </r>
    <r>
      <rPr>
        <sz val="10"/>
        <rFont val="宋体"/>
        <charset val="134"/>
        <scheme val="minor"/>
      </rPr>
      <t xml:space="preserve">路计划里程6.291公里，公路等级：四级，路基宽5米、基，路面，桥涵，安全设施
</t>
    </r>
    <r>
      <rPr>
        <b/>
        <sz val="10"/>
        <rFont val="宋体"/>
        <charset val="134"/>
        <scheme val="minor"/>
      </rPr>
      <t>绩效目标：</t>
    </r>
    <r>
      <rPr>
        <sz val="10"/>
        <rFont val="宋体"/>
        <charset val="134"/>
        <scheme val="minor"/>
      </rPr>
      <t>村级道路的建设建成将有效改善贫困村贫困户农业生产交通条件</t>
    </r>
  </si>
  <si>
    <t>墨玉县2020年萨依巴格乡和雅瓦乡养殖种植及加工产业发展道路建设项目</t>
  </si>
  <si>
    <t>萨依巴格乡托格尔苏村、喀如萨依巴格村，雅瓦乡加依铁热克村</t>
  </si>
  <si>
    <r>
      <rPr>
        <b/>
        <sz val="10"/>
        <rFont val="宋体"/>
        <charset val="134"/>
        <scheme val="minor"/>
      </rPr>
      <t>建设任务：</t>
    </r>
    <r>
      <rPr>
        <sz val="10"/>
        <rFont val="宋体"/>
        <charset val="134"/>
        <scheme val="minor"/>
      </rPr>
      <t xml:space="preserve">划里程新建8.24公里产业发展道路（其中：萨依巴格乡托格尔苏村肉鸡养殖基地产业道路1.581公里，萨依巴格乡喀如萨依巴格村菌包厂产业道路2.586公里、萨依巴格乡喀如萨依巴格村蔬菜基地产业道路2.588公里，雅瓦乡加依铁热克村肉鸭养殖基地产业道路1.485公里），公路等级：四级，路基宽5米、基，路面，桥涵，安全设施
</t>
    </r>
    <r>
      <rPr>
        <b/>
        <sz val="10"/>
        <rFont val="宋体"/>
        <charset val="134"/>
        <scheme val="minor"/>
      </rPr>
      <t>绩效目标：</t>
    </r>
    <r>
      <rPr>
        <sz val="10"/>
        <rFont val="宋体"/>
        <charset val="134"/>
        <scheme val="minor"/>
      </rPr>
      <t>村级道路的建设建成将有效改善贫困村贫困户农业生产交通条件</t>
    </r>
  </si>
  <si>
    <t>墨玉县2020年加汗巴格乡英也尔村旅游产业发展道路建设项目</t>
  </si>
  <si>
    <t>加汗巴格乡达里亚博依村（原名英也尔村）</t>
  </si>
  <si>
    <r>
      <rPr>
        <b/>
        <sz val="10"/>
        <rFont val="宋体"/>
        <charset val="134"/>
        <scheme val="minor"/>
      </rPr>
      <t>建设任务：</t>
    </r>
    <r>
      <rPr>
        <sz val="10"/>
        <rFont val="宋体"/>
        <charset val="134"/>
        <scheme val="minor"/>
      </rPr>
      <t xml:space="preserve">计划加汗巴格乡达里亚博依村新建4.652公里旅游产业道路，公路等级：四级，路基宽5米、基，路面，桥涵，安全设施，
</t>
    </r>
    <r>
      <rPr>
        <b/>
        <sz val="10"/>
        <rFont val="宋体"/>
        <charset val="134"/>
        <scheme val="minor"/>
      </rPr>
      <t>绩效目标：</t>
    </r>
    <r>
      <rPr>
        <sz val="10"/>
        <rFont val="宋体"/>
        <charset val="134"/>
        <scheme val="minor"/>
      </rPr>
      <t>村级道路的建设建成将有效改善贫困村贫困户农业生产交通条件</t>
    </r>
  </si>
  <si>
    <t>墨玉县2020年英也尔乡，吐外特乡养殖产业发展道路建设项目</t>
  </si>
  <si>
    <t>英也尔乡阿克吾斯塘村，玉北开发区</t>
  </si>
  <si>
    <r>
      <rPr>
        <b/>
        <sz val="10"/>
        <rFont val="宋体"/>
        <charset val="134"/>
        <scheme val="minor"/>
      </rPr>
      <t>建设任务：</t>
    </r>
    <r>
      <rPr>
        <sz val="10"/>
        <rFont val="宋体"/>
        <charset val="134"/>
        <scheme val="minor"/>
      </rPr>
      <t xml:space="preserve">路计划里程5.602公里（其中：英也尔乡阿克吾斯塘村獭兔养殖基地产业道路3.739公里，玉北开发区吐外特乡兔子养殖基地产业道路1.863公里），公路等级：四级，路基宽5米、基，路面，桥涵，安全设施，
</t>
    </r>
    <r>
      <rPr>
        <b/>
        <sz val="10"/>
        <rFont val="宋体"/>
        <charset val="134"/>
        <scheme val="minor"/>
      </rPr>
      <t>绩效目标：</t>
    </r>
    <r>
      <rPr>
        <sz val="10"/>
        <rFont val="宋体"/>
        <charset val="134"/>
        <scheme val="minor"/>
      </rPr>
      <t>村级道路的建设建成将有效改善贫困村贫困户农业生产交通条件</t>
    </r>
  </si>
  <si>
    <t>墨玉县2020年奎雅镇养殖旅游产业道路建设项目</t>
  </si>
  <si>
    <t>奎牙镇巴什阿其玛村、帕万村、兴平村</t>
  </si>
  <si>
    <r>
      <rPr>
        <b/>
        <sz val="10"/>
        <rFont val="宋体"/>
        <charset val="134"/>
        <scheme val="minor"/>
      </rPr>
      <t>建设任务：</t>
    </r>
    <r>
      <rPr>
        <sz val="10"/>
        <rFont val="宋体"/>
        <charset val="134"/>
        <scheme val="minor"/>
      </rPr>
      <t xml:space="preserve">计划奎牙镇巴什阿其玛村、帕万村、兴平村新建6.182公里养殖旅游产业道路（其中：奎牙镇巴什阿其玛村肉鸽养殖基地产业道路2.9125公里、帕万村小刀一条街旅游产业道路1.643公里、兴平村小刀一条街旅游产业道路1.626公里），公路等级：四级，路基宽5米、基，路面，桥涵，安全设施
</t>
    </r>
    <r>
      <rPr>
        <b/>
        <sz val="10"/>
        <rFont val="宋体"/>
        <charset val="134"/>
        <scheme val="minor"/>
      </rPr>
      <t>绩效目标：</t>
    </r>
    <r>
      <rPr>
        <sz val="10"/>
        <rFont val="宋体"/>
        <charset val="134"/>
        <scheme val="minor"/>
      </rPr>
      <t>村级道路的建设建成将有效改善贫困村贫困户农业生产交通条件</t>
    </r>
  </si>
  <si>
    <t>墨玉县2020年英也尔乡阿克吾斯塘村养殖基地道路建设项目</t>
  </si>
  <si>
    <r>
      <rPr>
        <b/>
        <sz val="10"/>
        <rFont val="宋体"/>
        <charset val="134"/>
        <scheme val="minor"/>
      </rPr>
      <t>建设任务：</t>
    </r>
    <r>
      <rPr>
        <sz val="10"/>
        <rFont val="宋体"/>
        <charset val="134"/>
        <scheme val="minor"/>
      </rPr>
      <t xml:space="preserve">路计划里程9.4公里，公路等级：四级，路基宽5米、基，路面，桥涵，安全设施
</t>
    </r>
    <r>
      <rPr>
        <b/>
        <sz val="10"/>
        <rFont val="宋体"/>
        <charset val="134"/>
        <scheme val="minor"/>
      </rPr>
      <t>绩效目标：</t>
    </r>
    <r>
      <rPr>
        <sz val="10"/>
        <rFont val="宋体"/>
        <charset val="134"/>
        <scheme val="minor"/>
      </rPr>
      <t>村级道路的建设建成将有效改善贫困村贫困户农业生产交通条件</t>
    </r>
  </si>
  <si>
    <t>墨玉县2020年墨玉县产业融合发展道路建设项目</t>
  </si>
  <si>
    <r>
      <rPr>
        <b/>
        <sz val="10"/>
        <rFont val="宋体"/>
        <charset val="134"/>
        <scheme val="minor"/>
      </rPr>
      <t>建设任务：</t>
    </r>
    <r>
      <rPr>
        <sz val="10"/>
        <rFont val="宋体"/>
        <charset val="134"/>
        <scheme val="minor"/>
      </rPr>
      <t xml:space="preserve">路计划里程7.086公里（其中：加汗巴格乡达里亚博依村6.044公里，产城融合示范园产业道路1.042公里），公路等级：四级，路基宽5米、基，路面，桥涵，安全设施
</t>
    </r>
    <r>
      <rPr>
        <b/>
        <sz val="10"/>
        <rFont val="宋体"/>
        <charset val="134"/>
        <scheme val="minor"/>
      </rPr>
      <t>绩效目标：</t>
    </r>
    <r>
      <rPr>
        <sz val="10"/>
        <rFont val="宋体"/>
        <charset val="134"/>
        <scheme val="minor"/>
      </rPr>
      <t>村级道路的建设建成将有效改善贫困村贫困户农业生产交通条件</t>
    </r>
  </si>
  <si>
    <t>墨玉县2020年奎牙镇，阔依其乡，普恰克其镇养殖产业与小微产业园发展道路建设项目</t>
  </si>
  <si>
    <t>阔依其乡其热格墩村，奎牙镇交通村，其普坎村，巴什阿其玛村，普恰克其镇喀萨夏合勒克村</t>
  </si>
  <si>
    <r>
      <rPr>
        <b/>
        <sz val="10"/>
        <rFont val="宋体"/>
        <charset val="134"/>
        <scheme val="minor"/>
      </rPr>
      <t>建设任务：</t>
    </r>
    <r>
      <rPr>
        <sz val="10"/>
        <rFont val="宋体"/>
        <charset val="134"/>
        <scheme val="minor"/>
      </rPr>
      <t xml:space="preserve">计划新建8.076公里养殖产业与小微产业园发展道路（其中：阔依其乡其热格墩村兔子养殖基地产业道路1.649公里，奎牙镇交通村兔子养殖基地产业道路2.793公里，奎雅镇其普坎村小微产业园产业道路1.148公里，巴什阿其玛村扶贫产业道路0.77公里，普恰克其镇喀萨夏合勒克村兔子养殖基地产业道路1.136公里），公路等级：四级，路基宽5米、基，路面，桥涵，安全设施
</t>
    </r>
    <r>
      <rPr>
        <b/>
        <sz val="10"/>
        <rFont val="宋体"/>
        <charset val="134"/>
        <scheme val="minor"/>
      </rPr>
      <t>绩效目标：</t>
    </r>
    <r>
      <rPr>
        <sz val="10"/>
        <rFont val="宋体"/>
        <charset val="134"/>
        <scheme val="minor"/>
      </rPr>
      <t>村级道路的建设建成将有效改善贫困村贫困户农业生产交通条件</t>
    </r>
  </si>
  <si>
    <t>墨玉县2020年畜牧局隔离场及豫鸿养殖产业发展道路建设项目</t>
  </si>
  <si>
    <t>墨玉县玉西开发区</t>
  </si>
  <si>
    <r>
      <rPr>
        <b/>
        <sz val="10"/>
        <rFont val="宋体"/>
        <charset val="134"/>
        <scheme val="minor"/>
      </rPr>
      <t>建设任务：</t>
    </r>
    <r>
      <rPr>
        <sz val="10"/>
        <rFont val="宋体"/>
        <charset val="134"/>
        <scheme val="minor"/>
      </rPr>
      <t xml:space="preserve">路计划里程8.055公里（玉西开发区畜牧局隔离场产业道路4.495公里、豫鸿养羊基地产业道路3.56公里，），公路等级：四级，路基宽5米、基，路面，桥涵，安全设施
</t>
    </r>
    <r>
      <rPr>
        <b/>
        <sz val="10"/>
        <rFont val="宋体"/>
        <charset val="134"/>
        <scheme val="minor"/>
      </rPr>
      <t>绩效目标：</t>
    </r>
    <r>
      <rPr>
        <sz val="10"/>
        <rFont val="宋体"/>
        <charset val="134"/>
        <scheme val="minor"/>
      </rPr>
      <t>村级道路的建设建成将有效改善贫困村贫困户农业生产交通条件</t>
    </r>
  </si>
  <si>
    <t>墨玉县2020年萨依巴格乡旅游产业发展道路道路建设项目（乌鲁瓦提）</t>
  </si>
  <si>
    <t>萨依巴格乡乌鲁格阿塔村</t>
  </si>
  <si>
    <r>
      <rPr>
        <b/>
        <sz val="10"/>
        <rFont val="宋体"/>
        <charset val="134"/>
        <scheme val="minor"/>
      </rPr>
      <t>建设任务：</t>
    </r>
    <r>
      <rPr>
        <sz val="10"/>
        <rFont val="宋体"/>
        <charset val="134"/>
        <scheme val="minor"/>
      </rPr>
      <t xml:space="preserve">计划在萨依巴格乡乌鲁格阿塔村新建3.984公里旅游产业发展道路道路，公路等级：四级，路基宽5米、基，路面，桥涵，安全设施
</t>
    </r>
    <r>
      <rPr>
        <b/>
        <sz val="10"/>
        <rFont val="宋体"/>
        <charset val="134"/>
        <scheme val="minor"/>
      </rPr>
      <t>绩效目标：</t>
    </r>
    <r>
      <rPr>
        <sz val="10"/>
        <rFont val="宋体"/>
        <charset val="134"/>
        <scheme val="minor"/>
      </rPr>
      <t>村级道路的建设建成将有效改善贫困村贫困户农业生产交通条件</t>
    </r>
  </si>
  <si>
    <t>墨玉县2020年扎瓦镇G3012吐和高速墨玉收费站至阿克赛安巴水库旅游发展道路建设项目</t>
  </si>
  <si>
    <r>
      <rPr>
        <b/>
        <sz val="10"/>
        <rFont val="宋体"/>
        <charset val="134"/>
        <scheme val="minor"/>
      </rPr>
      <t>建设任务：</t>
    </r>
    <r>
      <rPr>
        <sz val="10"/>
        <rFont val="宋体"/>
        <charset val="134"/>
        <scheme val="minor"/>
      </rPr>
      <t xml:space="preserve">路计划里程4.59公里，公路等级：四级，路基宽5米、基，路面，桥涵，安全设施
</t>
    </r>
    <r>
      <rPr>
        <b/>
        <sz val="10"/>
        <rFont val="宋体"/>
        <charset val="134"/>
        <scheme val="minor"/>
      </rPr>
      <t>绩效目标：</t>
    </r>
    <r>
      <rPr>
        <sz val="10"/>
        <rFont val="宋体"/>
        <charset val="134"/>
        <scheme val="minor"/>
      </rPr>
      <t>村级道路的建设建成将有效改善贫困村贫困户农业生产交通条件</t>
    </r>
  </si>
  <si>
    <t>墨玉县吐外特乡萨亚特等3个村，阔依其乡阿亚卡扎克村农村道路建设项目</t>
  </si>
  <si>
    <t>吐外特乡萨亚特村，奥依村，恰尔巴格村，阔依其乡同德村（原名阿亚卡扎克村）</t>
  </si>
  <si>
    <r>
      <rPr>
        <b/>
        <sz val="10"/>
        <rFont val="宋体"/>
        <charset val="134"/>
        <scheme val="minor"/>
      </rPr>
      <t>建设任务：</t>
    </r>
    <r>
      <rPr>
        <sz val="10"/>
        <rFont val="宋体"/>
        <charset val="134"/>
        <scheme val="minor"/>
      </rPr>
      <t xml:space="preserve">计划在吐外特乡萨亚特村，奥依村，恰尔巴格村，阔依其乡同德村新建9.7公里村级道路（其中：吐外特乡萨亚特村2.568公里、奥依村2.633公里、恰尔巴格村3.602公里；阔依其乡同德村1.52公里），公路等级：四级，路基宽5米、路基，路面，桥涵，安全设施
</t>
    </r>
    <r>
      <rPr>
        <b/>
        <sz val="10"/>
        <rFont val="宋体"/>
        <charset val="134"/>
        <scheme val="minor"/>
      </rPr>
      <t>绩效目标：</t>
    </r>
    <r>
      <rPr>
        <sz val="10"/>
        <rFont val="宋体"/>
        <charset val="134"/>
        <scheme val="minor"/>
      </rPr>
      <t>根据贫困退出指标“一降五通七有”项目建成后可为农户提供出行便利，以工代赈，为贫困户提供务工机会，增加收入</t>
    </r>
  </si>
  <si>
    <t>墨玉县萨依巴格乡乌恰特等2个村农村道路建设项目</t>
  </si>
  <si>
    <t>萨依巴格乡乌恰特村，阔塔孜萨依巴格村</t>
  </si>
  <si>
    <r>
      <rPr>
        <b/>
        <sz val="10"/>
        <rFont val="宋体"/>
        <charset val="134"/>
        <scheme val="minor"/>
      </rPr>
      <t>建设任务：</t>
    </r>
    <r>
      <rPr>
        <sz val="10"/>
        <rFont val="宋体"/>
        <charset val="134"/>
        <scheme val="minor"/>
      </rPr>
      <t xml:space="preserve">计划在萨依巴格乡乌恰特村，阔塔孜萨依巴格村新建13.684公里村级道路（其中：乌恰特村9.695公里，阔塔孜萨依巴格村3.989公里），公路等级：四级，路基宽5米、路基，路面，桥涵，安全设施
</t>
    </r>
    <r>
      <rPr>
        <b/>
        <sz val="10"/>
        <rFont val="宋体"/>
        <charset val="134"/>
        <scheme val="minor"/>
      </rPr>
      <t>绩效目标：</t>
    </r>
    <r>
      <rPr>
        <sz val="10"/>
        <rFont val="宋体"/>
        <charset val="134"/>
        <scheme val="minor"/>
      </rPr>
      <t>根据贫困退出指标“一降五通七有”项目建成后可为农户提供出行便利，以工代赈，为贫困户提供务工机会，增加收入</t>
    </r>
  </si>
  <si>
    <t>墨玉县扎瓦镇依格孜艾日克村农村道路建设项目</t>
  </si>
  <si>
    <r>
      <rPr>
        <b/>
        <sz val="10"/>
        <rFont val="宋体"/>
        <charset val="134"/>
        <scheme val="minor"/>
      </rPr>
      <t>建设任务：</t>
    </r>
    <r>
      <rPr>
        <sz val="10"/>
        <rFont val="宋体"/>
        <charset val="134"/>
        <scheme val="minor"/>
      </rPr>
      <t xml:space="preserve">计划在扎瓦镇依格孜艾日克村新建15.134公里村级道路，公路等级：四级，路基宽5米、路基，路面，桥涵，安全设施
</t>
    </r>
    <r>
      <rPr>
        <b/>
        <sz val="10"/>
        <rFont val="宋体"/>
        <charset val="134"/>
        <scheme val="minor"/>
      </rPr>
      <t>绩效目标：</t>
    </r>
    <r>
      <rPr>
        <sz val="10"/>
        <rFont val="宋体"/>
        <charset val="134"/>
        <scheme val="minor"/>
      </rPr>
      <t>根据贫困退出指标“一降五通七有”项目建成后可为农户提供出行便利，以工代赈，为贫困户提供务工机会，增加收入</t>
    </r>
  </si>
  <si>
    <t>墨玉县扎瓦镇阔坎村农村道路建设项目</t>
  </si>
  <si>
    <t>扎瓦镇阔坎村</t>
  </si>
  <si>
    <r>
      <rPr>
        <b/>
        <sz val="10"/>
        <rFont val="宋体"/>
        <charset val="134"/>
        <scheme val="minor"/>
      </rPr>
      <t>建设任务：</t>
    </r>
    <r>
      <rPr>
        <sz val="10"/>
        <rFont val="宋体"/>
        <charset val="134"/>
        <scheme val="minor"/>
      </rPr>
      <t xml:space="preserve">计划在扎瓦镇阔坎村新建13.474公里村级道路，公路等级：四级，路基宽5米、路基，路面，桥涵，安全设施
</t>
    </r>
    <r>
      <rPr>
        <b/>
        <sz val="10"/>
        <rFont val="宋体"/>
        <charset val="134"/>
        <scheme val="minor"/>
      </rPr>
      <t>绩效目标：</t>
    </r>
    <r>
      <rPr>
        <sz val="10"/>
        <rFont val="宋体"/>
        <charset val="134"/>
        <scheme val="minor"/>
      </rPr>
      <t>根据贫困退出指标“一降五通七有”项目建成后可为农户提供出行便利，以工代赈，为贫困户提供务工机会，增加收入</t>
    </r>
  </si>
  <si>
    <t>墨玉县墨玉镇喀赞村等5个村农村道路建设项目</t>
  </si>
  <si>
    <t>喀拉喀什镇喀赞，阿勒吞其，喀拉巴格，托万喀拉巴格，托万艾日克村</t>
  </si>
  <si>
    <r>
      <rPr>
        <b/>
        <sz val="10"/>
        <rFont val="宋体"/>
        <charset val="134"/>
        <scheme val="minor"/>
      </rPr>
      <t>建设任务：</t>
    </r>
    <r>
      <rPr>
        <sz val="10"/>
        <rFont val="宋体"/>
        <charset val="134"/>
        <scheme val="minor"/>
      </rPr>
      <t xml:space="preserve">计划里程11.97公里（其中：喀赞村3.9364公里，阿勒吞其村3.6904公里，喀拉巴格村1.5235公里，托万喀拉巴格村2.2847公里，托万艾日克村0.535公里），公路等级：四级，路基宽5米、路基，路面，桥涵，安全设施
</t>
    </r>
    <r>
      <rPr>
        <b/>
        <sz val="10"/>
        <rFont val="宋体"/>
        <charset val="134"/>
        <scheme val="minor"/>
      </rPr>
      <t>绩效目标：</t>
    </r>
    <r>
      <rPr>
        <sz val="10"/>
        <rFont val="宋体"/>
        <charset val="134"/>
        <scheme val="minor"/>
      </rPr>
      <t>根据贫困退出指标“一降五通七有”项目建成后可为农户提供出行便利，以工代赈，为贫困户提供务工机会，增加收入</t>
    </r>
  </si>
  <si>
    <t>墨玉县墨玉镇乔如克拉村等4个村农村道路建设项目</t>
  </si>
  <si>
    <t>喀拉喀什镇乔如克拉，巴什阿特巴什，阿热巴格，都先拜巴扎村</t>
  </si>
  <si>
    <r>
      <rPr>
        <b/>
        <sz val="10"/>
        <rFont val="宋体"/>
        <charset val="134"/>
        <scheme val="minor"/>
      </rPr>
      <t>建设任务：</t>
    </r>
    <r>
      <rPr>
        <sz val="10"/>
        <rFont val="宋体"/>
        <charset val="134"/>
        <scheme val="minor"/>
      </rPr>
      <t xml:space="preserve">计划在喀拉喀什镇乔如克拉，巴什阿特巴什，阿热巴格，都先拜巴扎村新建15.009公里村级道路（其中：乔如克拉村1.265公里、巴什阿特巴什4.704公里、阿热巴格5.504公里、都先拜巴扎村3.536公里），公路等级：四级，路基宽5米、路基，路面，桥涵，安全设施
</t>
    </r>
    <r>
      <rPr>
        <b/>
        <sz val="10"/>
        <rFont val="宋体"/>
        <charset val="134"/>
        <scheme val="minor"/>
      </rPr>
      <t>绩效目标：</t>
    </r>
    <r>
      <rPr>
        <sz val="10"/>
        <rFont val="宋体"/>
        <charset val="134"/>
        <scheme val="minor"/>
      </rPr>
      <t>根据贫困退出指标“一降五通七有”项目建成后可为农户提供出行便利，以工代赈，为贫困户提供务工机会，增加收入</t>
    </r>
  </si>
  <si>
    <t>墨玉县阿克萨拉依阿亚克巴格艾日克村等3个村农村道路建设项目</t>
  </si>
  <si>
    <t>阿克萨拉依阿亚克巴格艾日克村、巴什巴格艾日克村、巴什库木巴格村</t>
  </si>
  <si>
    <r>
      <rPr>
        <b/>
        <sz val="10"/>
        <rFont val="宋体"/>
        <charset val="134"/>
        <scheme val="minor"/>
      </rPr>
      <t>建设任务：</t>
    </r>
    <r>
      <rPr>
        <sz val="10"/>
        <rFont val="宋体"/>
        <charset val="134"/>
        <scheme val="minor"/>
      </rPr>
      <t>计划在阿克萨拉依阿亚克巴格艾日克村、巴什巴格艾日克村、巴什库木巴格村新建6.534公里（其中：阿亚克巴格艾日克村1.25公里、巴什巴格艾日克村2.114公里、巴什库木巴格村3.17公里）村级道路，公路等级：四级，路基宽5米、路基，路面，桥涵，安全设施</t>
    </r>
    <r>
      <rPr>
        <b/>
        <sz val="10"/>
        <rFont val="宋体"/>
        <charset val="134"/>
        <scheme val="minor"/>
      </rPr>
      <t xml:space="preserve">
绩效目标：</t>
    </r>
    <r>
      <rPr>
        <sz val="10"/>
        <rFont val="宋体"/>
        <charset val="134"/>
        <scheme val="minor"/>
      </rPr>
      <t>根据贫困退出指标“一降五通七有”项目建成后可为农户提供出行便利，以工代赈，为贫困户提供务工机会，增加收入</t>
    </r>
  </si>
  <si>
    <t>墨玉县玉西，玉北产业基地道路建设项目</t>
  </si>
  <si>
    <t>墨玉县玉西开发区，玉北开发区</t>
  </si>
  <si>
    <r>
      <rPr>
        <b/>
        <sz val="10"/>
        <rFont val="宋体"/>
        <charset val="134"/>
        <scheme val="minor"/>
      </rPr>
      <t>建设任务：</t>
    </r>
    <r>
      <rPr>
        <sz val="10"/>
        <rFont val="宋体"/>
        <charset val="134"/>
        <scheme val="minor"/>
      </rPr>
      <t>计划在墨玉县玉西开发区，玉北开发区新建64.936公里（墨玉县玉西开发区产业发展道路49.336公里，墨玉县玉北开发区产业发展道路15.6公里）的产业发展道路，公路等级：四级，路基宽6米、路基，路面，桥涵，安全设施</t>
    </r>
    <r>
      <rPr>
        <b/>
        <sz val="10"/>
        <rFont val="宋体"/>
        <charset val="134"/>
        <scheme val="minor"/>
      </rPr>
      <t xml:space="preserve">
绩效目标：</t>
    </r>
    <r>
      <rPr>
        <sz val="10"/>
        <rFont val="宋体"/>
        <charset val="134"/>
        <scheme val="minor"/>
      </rPr>
      <t>村级道路的建设建成将有效改善贫困村贫困户农业生产交通条件</t>
    </r>
  </si>
  <si>
    <t>墨玉县阿克萨拉依乡阿亚克库木巴格村生产发展道路建设项目</t>
  </si>
  <si>
    <t>阿克萨拉依乡阿亚克库木巴格村</t>
  </si>
  <si>
    <r>
      <rPr>
        <b/>
        <sz val="10"/>
        <rFont val="宋体"/>
        <charset val="134"/>
        <scheme val="minor"/>
      </rPr>
      <t>建设任务：</t>
    </r>
    <r>
      <rPr>
        <sz val="10"/>
        <rFont val="宋体"/>
        <charset val="134"/>
        <scheme val="minor"/>
      </rPr>
      <t xml:space="preserve">计划在阿克萨拉依乡阿亚克库木巴格村新建5.05公里村级道路，公路等级：四级，路基宽5米、路基，路面，桥涵，安全设施
</t>
    </r>
    <r>
      <rPr>
        <b/>
        <sz val="10"/>
        <rFont val="宋体"/>
        <charset val="134"/>
        <scheme val="minor"/>
      </rPr>
      <t>绩效目标：</t>
    </r>
    <r>
      <rPr>
        <sz val="10"/>
        <rFont val="宋体"/>
        <charset val="134"/>
        <scheme val="minor"/>
      </rPr>
      <t>村级道路的建设建成将有效改善贫困村贫困户农业生产交通条件</t>
    </r>
  </si>
  <si>
    <t>墨玉县奎牙镇都先拜巴扎村等2个村农村道路建设项目</t>
  </si>
  <si>
    <t>奎牙镇都先拜巴扎村、阔什艾日克村</t>
  </si>
  <si>
    <r>
      <rPr>
        <b/>
        <sz val="10"/>
        <rFont val="宋体"/>
        <charset val="134"/>
        <scheme val="minor"/>
      </rPr>
      <t>建设任务：</t>
    </r>
    <r>
      <rPr>
        <sz val="10"/>
        <rFont val="宋体"/>
        <charset val="134"/>
        <scheme val="minor"/>
      </rPr>
      <t xml:space="preserve">计划在奎牙镇都先拜巴扎村、阔什艾日克村新建21.76公里（其中：都先拜巴扎村13.277公里，阔什艾日克村8.483公里）村级道路，公路等级：四级，路基宽5米、路基，路面，桥涵，安全设施
</t>
    </r>
    <r>
      <rPr>
        <b/>
        <sz val="10"/>
        <rFont val="宋体"/>
        <charset val="134"/>
        <scheme val="minor"/>
      </rPr>
      <t>绩效目标：</t>
    </r>
    <r>
      <rPr>
        <sz val="10"/>
        <rFont val="宋体"/>
        <charset val="134"/>
        <scheme val="minor"/>
      </rPr>
      <t>村级道路的建设建成将有效改善贫困村贫困户农业生产交通条件</t>
    </r>
  </si>
  <si>
    <t>墨玉县萨依巴格乡特色林果种植项目</t>
  </si>
  <si>
    <t>墨玉县萨依巴格乡</t>
  </si>
  <si>
    <r>
      <rPr>
        <b/>
        <sz val="10"/>
        <rFont val="宋体"/>
        <charset val="134"/>
        <scheme val="minor"/>
      </rPr>
      <t>建设任务：</t>
    </r>
    <r>
      <rPr>
        <sz val="10"/>
        <rFont val="宋体"/>
        <charset val="134"/>
        <scheme val="minor"/>
      </rPr>
      <t xml:space="preserve">①林果栽植：栽植葡萄 2380 亩，栽植防护林 190 亩，挖沟换土 2570 亩、埋设 葡萄架、拉设钢丝网、种植葡萄面积 2380 亩； ②滴灌工程：2570 亩滴灌，铺设地埋管 30.56km，地面支管 22.79km，毛管 811km，滴灌系统管网土方工程以及配套建筑物等其中，闸阀井 63 座，穿路 28 处。 ③高压输变电工程：高压输变电 2.5km，配套变压器等配套设备及零配件 1 组； ④引水渠道：改建引水渠道 1.0km，配套渠系建筑物 7 座，其中节制分水闸 4 13座，桥涵 3 座； ⑤首部工程：新建沉砂蓄水池（底长 200m*底宽 100m*深 5m，有效蓄水量 9.0 万方）1 座，配套泵房 1 座，配套首部设备 2 套（包括水泵、过滤器、启动柜等加 压设备）。 ⑥土地平整：平整土地 2570 亩，田间林木及附着物清理，挖葡萄沟，葡萄沟 内土方换填，换填后行内平整；
</t>
    </r>
    <r>
      <rPr>
        <b/>
        <sz val="10"/>
        <rFont val="宋体"/>
        <charset val="134"/>
        <scheme val="minor"/>
      </rPr>
      <t>绩效目标：</t>
    </r>
    <r>
      <rPr>
        <sz val="10"/>
        <rFont val="宋体"/>
        <charset val="134"/>
        <scheme val="minor"/>
      </rPr>
      <t>项目建成后可为贫困户提供就业岗位 ，可为收益贫困村村增加村集体收入 ，项目受益贫困村10个村。该项目建设可带动并促进本地特色林果产业的发展。</t>
    </r>
  </si>
  <si>
    <t>墨玉县2020年村组道路建设项目</t>
  </si>
  <si>
    <t>喀拉喀什镇托万艾日克村、库墩村、托万喀帕托拉村、喀帕克村、亚普拉克村、阿勒吞其村、乔如克拉村、喀亚什村、其曼巴格村、托万喀拉巴格村、喀拉巴格村、都先拜巴扎村、英巴扎村、阿亚克阿特巴什村、巴什阿特巴什村、阿热巴格村、托万喀帕克拉村、喀赞村；阔依其乡巴扎村、吐特鲁克村、其朗村、赛克孜帕切村、其热格墩村、萨达克村、夏哈尔村、强古村、诚信村、阔纳艾热克村、同心村；英也尔乡阔依克艾格勒村、塞克自帕克村 、喀拉巴格村、米里克阿瓦提村 、依斯巴格村 、英也尔村；吐外特乡托合玛克村、欧依艾日克村、吐外特村、喀拉亚尕其村、库木博依村、英艾日克村 、苏盖特勒克村、阿拉多斯村、纳格拉村、和平村、吾尊艾日克村、色热克托格拉克村、亚勒古孜托格拉克村、英古勒村、琼库勒村、欧依村、库提莱木村、恰尔巴格村；喀瓦克乡其乃巴格村、英吉盖村、其纳村、夏合塔西拉木村、吉盖村；普恰克其镇墩加依村、巴什吐格曼艾热克村、奥土拉亚尕其村、奥吐拉普恰克其村、巴西普恰克其村、阿亚格普恰克其村、库勒艾热克村、和谐村、墩阿其玛村、阿鲁库勒村、巴什加依村、团结村 、巴扎博依村、阿雅格土格曼艾日克村、欢乐村；托胡拉乡托胡拉村、英巴格村、花园村、和谐村、巴扎布依村、英尧勒村、红光村、包日其村、明珠村、巴什古热村、布古其村、阿亚克古热村；芒来乡巴什芒来村、托万芒来村、库尔桂村、阿勒吞其村、百合提村、阿克塔木村 、和谐村、其乃巴格村、博勒加勒克村、英博斯坦村；奎雅镇尕对村、依勒瓦村、阔什科瑞克村、且买克来村、幸福村、帕合太克村、玉泉村、友好村、巴什阿其玛村 、欧吐拉阿其玛村、哈鲁村、奎雅村、苏安巴村 、兴平村、古勒巴格村、喀克勒克村、萨亚特村、帕万村 、红星村；阿克萨拉依乡克提克拉村、吾尊艾日克村、胡木旦村、阿亚阿尔果勒村、古勒巴格村、古勒巴格村、友谊村、塔克依拉村、阿鲁艾热克村  、其纳巴格村、阿热巴格村、依克其村、安民村、花园村 、玉吉米勒克村、巴什阿热古勒村 、阿亚格库木巴格村、巴什依其塔其村；加汗巴格乡喀拉库其喀其拉村、巴格齐村、恰尔巴格村、阿克萨拉依村、布拉克村、加汗巴格村、墩欧依拉村 、敦巴格村、巴什达拉斯喀勒村、墩艾日克村；萨依巴格乡苏盖提博斯坦村、托坎亚村、塔木勒克村、堆外萨依巴格村、托格尔苏村、墩库恰村、康帕村、其格勒克村、沿河村、光明村、英萨依巴格村、喀日克萨依巴格村、吐扎克其村、乌尊艾日克村、英巴格村、库遂村、山水村、阔克提热克村、兰干村；扎瓦镇巴拉木苏依村、合尼村、库勒艾日克村、巴什托格拉克村、吾堂村、和平村（阔坎村）、加依铁热克村、托格拉克村、萨依奴乎其村、托甫恰忖、托格拉亚村、敦巴格村、托盖托格拉克村、吾尔其村、英乌尔其村、博格达依艾日克村、库木艾日克村、乔坎吉勒尕村、玉吉买阿依拉村、巴夏克其、巴什乌尔其村、铁热克阿依拉村、阿热果勒村、扎瓦村、英吾斯塘、巴格万村、兰干村、夏普图勒艾日克村、库提热木村、扎瓦镇亚贝希村、努尔巴格村；喀尔赛镇哈塔村、清泉村、铁日木村、胡杨村、库匀墩村、台土尔库勒村、曙光村、夏力迪让村、和谐村、库木希库勒村、兴旺村、巴扎博依村、古勒巴格村、赛先拜巴扎村、永安村、阿热勒村、库恰尤勒滚村、塔格墩村；雅瓦乡博斯坦村、恰先拜巴扎村、加热铁热克村、红旗村、夏合勒克村 、阿克切克村、巴什艾日克村、明木村、比合勒克村 、尕热勒克村 ；喀瓦克乡东风村、米莱提村、库勒博依村、铁热克博斯坦村、铁热克博斯坦村；</t>
  </si>
  <si>
    <r>
      <rPr>
        <b/>
        <sz val="10"/>
        <rFont val="宋体"/>
        <charset val="134"/>
        <scheme val="minor"/>
      </rPr>
      <t>建设任务：</t>
    </r>
    <r>
      <rPr>
        <sz val="10"/>
        <rFont val="宋体"/>
        <charset val="134"/>
        <scheme val="minor"/>
      </rPr>
      <t xml:space="preserve">路计划里程300公里，公路等级：四级，路基宽5米、基，路面，桥涵，安全设施，其中：喀拉喀什镇托万艾日克村1.4公里、库墩村2.205公里、托万喀帕托拉村0.185公里、喀帕克村2.148公里、亚普拉克村1.724公里、阿勒吞其村0.391公里、乔如克拉村1.856公里、喀亚什村0.555公里、其曼巴格村1.527公里、托万喀拉巴格村0.073公里、喀拉巴格村1.326公里、都先拜巴扎村0.699公里、英巴扎村1.406公里、阿亚克阿特巴什村0.695公里、巴什阿特巴什村0.215公里、阿热巴格村1.042公里、托万喀帕克拉村2.352公里、喀赞村0.1公里；阔依其乡巴扎村0.609公里、吐特鲁克村0.985公里、其朗村0.742公里、赛克孜帕切村1.472公里、其热格墩村1.484公里、萨达克村1.313公里、夏哈尔村0.969公里、强古村1.281公里、诚信村1.038公里、阔纳艾热克村1.152公里、同心村1.108公里；英也尔乡阔依克艾格勒村0.327公里、塞克自帕克村0.447 公里、喀拉巴格村0.826公里、米里克阿瓦提村1.669公里 、依斯巴格村1.202公里 、英也尔村2.104公里；吐外特乡托合玛克村0.761公里、欧依艾日克村0.661公里、吐外特村1.705公里、喀拉亚尕其村0.589公里、库木博依村1.969公里、英艾日克村0.538公里 、苏盖特勒克村1.226公里、阿拉多斯村0.507公里、纳格拉村0.313公里、和平村1.046公里、吾尊艾日克村0.594公里、色热克托格拉克村1.582公里、亚勒古孜托格拉克村1.493公里、英古勒村0.832公里、琼库勒村0.398公里、欧依村1.028公里、库提莱木村0.488公里、恰尔巴格村0.402公里；喀瓦克乡其乃巴格村0.922公里、英吉盖村1.957公里、其纳村3.247公里、夏合塔西拉木村0.847公里、吉盖村0.819公里；普恰克其镇墩加依村2.618公里、巴什吐格曼艾热克村1.956公里、奥土拉亚尕其村0.992公里、奥吐拉普恰克其村1.776公里、巴西普恰克其村1.017公里、阿亚格普恰克其村1.436公里、库勒艾热克村1.942公里、和谐村1.845公里、墩阿其玛村1.531公里、阿鲁库勒村1.137公里、巴什加依村0.901公里、团结村0.230公里 、巴扎博依村0.193公里、阿雅格土格曼艾日克村0.390公里、欢乐村1.439公里；托胡拉乡托胡拉村1.272公里、英巴格村1.453公里、花园村1.069公里、和谐村1.447公里、巴扎布依村4.443公里、英尧勒村1.422公里、红光村3.485公里、包日其村2.779公里、明珠村1.532公里、巴什古热村1.331公里、布古其村1.876公里、阿亚克古热村0.247公里；芒来乡巴什芒来村2.097公里、托万芒来村2.143公里、库尔桂村2.151公里、阿勒吞其村0.110公里、百合提村1.468公里、阿克塔木村0.856公里 、和谐村0.472公里、其乃巴格村0.426公里、博勒加勒克村0.936公里、英博斯坦村1.088公里；奎雅镇尕对村0.266公里、依勒瓦村1.417公里、阔什科瑞克村0.504公里、且买克来村1.098公里、幸福村0.785公里、帕合太克村2.316公里、玉泉村1.863公里、友好村0.548公里、巴什阿其玛村1.470公里 、欧吐拉阿其玛村0.228公里、哈鲁村0.883公里、奎雅村0.586公里、苏安巴村1.410公里 、兴平村0.927公里、古勒巴格村1.256公里、喀克勒克村0.801公里、萨亚特村1.817公里、帕万村0.700 公里、红星村1.095公里；阿克萨拉依乡克提克拉村3.322公里、吾尊艾日克村1.382公里、胡木旦村1.301公里、阿亚阿尔果勒村1.807公里、古勒巴格村2.499公里、古勒巴格村1.108公里、友谊村0.492公里、塔克依拉村1.436公里、阿鲁艾热克村 0.694 公里、其纳巴格村1.512公里、阿热巴格村1.637公里、依克其村1.294公里、安民村1.428公里、花园村 0.267公里、玉吉米勒克村0.711公里、巴什阿热古勒村 2.541公里、阿亚格库木巴格村1.330公里、巴什依其塔其村1.585公里；加汗巴格乡喀拉库其喀其拉村1.169公里、巴格齐村0.733公里、恰尔巴格村1.868公里、阿克萨拉依村0.667公里、布拉克村0.905公里、加汗巴格村1.199公里、墩欧依拉村2.607 、敦巴格村102.097公里、巴什达拉斯喀勒村1.849公里、墩艾日克村1.943公里；萨依巴格乡苏盖提博斯坦村1.254公里、托坎亚村1.567公里、塔木勒克村1.413公里、堆外萨依巴格村1.559公里、托格尔苏村0.527公里、墩库恰村0.503公里、康帕村1.123公里、其格勒克村2.942公里、沿河村0.948公里、光明村1.737公里、英萨依巴格村2.112公里、喀日克萨依巴格村1.35703公里、吐扎克其村0.705公里、乌尊艾日克村2.74442公里、英巴格村2.302公里、库遂村7.04025公里、山水村0.748公里、阔克提热克村2.056公里、兰干村3.15147公里；扎瓦镇巴拉木苏依村0.702公里、合尼村2.821公里、库勒艾日克村2.359公里、巴什托格拉克村0.270公里、吾堂村1.013公里、和平村（阔坎村）1.495公里、加依铁热克村1.919公里、托格拉克村2.017公里、萨依奴乎其村1.312公里、托甫恰忖0.429公里、托格拉亚村2.12042公里、敦巴格村0.074公里、托盖托格拉克村0.67248公里、吾尔其村0.24383公里、英乌尔其村2.04116公里、博格达依艾日克村1.128公里、库木艾日克村0.567公里、乔坎吉勒尕村2.356公里、玉吉买阿依拉村0.970公里、巴夏克其0.457公里、巴什乌尔其村1.770公里、铁热克阿依拉村1.728公里、阿热果勒村1.840公里、扎瓦村0.983公里、英吾斯塘3.364公里、巴格万村1.943公里、兰干村0.506公里、夏普图勒艾日克村2.584公里、库提热木村1.775公里、扎瓦镇亚贝希村1.130公里、努尔巴格村1.667公里；喀尔赛镇哈塔村0.957公里、清泉村1.559公里、铁日木村1.094公里、胡杨村3.75公里、库匀墩村2.093公里、台土尔库勒村1.745公里、曙光村0.526公里、夏力迪让村0.645公里、和谐村0.267公里、库木希库勒村1.781公里、兴旺村0.297公里、巴扎博依村1.529公里、古勒巴格村0.656公里、赛先拜巴扎村1.731公里、永安村1.1公里、阿热勒村1.603公里、库恰尤勒滚村1.345公里、塔格墩村1.05公里；雅瓦乡博斯坦村2.087公里、恰先拜巴扎村1.067公里、加热铁热克村0.891公里、红旗村0.595公里、夏合勒克村4.720公里 、阿克切克村0.828公里、巴什艾日克村1.854公里、明木村1.364公里、比合勒克村0.520公里 、尕热勒克村0.480 公里；喀瓦克乡东风村0.735公里、米莱提村0.647公里、库勒博依村0.106公里、铁热克博斯坦村0.16公里、铁热克博斯坦村0.720公里；
</t>
    </r>
    <r>
      <rPr>
        <b/>
        <sz val="10"/>
        <rFont val="宋体"/>
        <charset val="134"/>
        <scheme val="minor"/>
      </rPr>
      <t>绩效目标：</t>
    </r>
    <r>
      <rPr>
        <sz val="10"/>
        <rFont val="宋体"/>
        <charset val="134"/>
        <scheme val="minor"/>
      </rPr>
      <t>村级道路的建设建成将有效改善贫困村贫困户农业生产交通条件</t>
    </r>
  </si>
  <si>
    <t>吐外特乡贫困劳动力创业就业农贸市场二期建设</t>
  </si>
  <si>
    <t>吐外特乡琼库勒村、库木博依村、奥依村、阿拉多斯村</t>
  </si>
  <si>
    <r>
      <rPr>
        <b/>
        <sz val="10"/>
        <rFont val="宋体"/>
        <charset val="134"/>
        <scheme val="minor"/>
      </rPr>
      <t>建设任务：</t>
    </r>
    <r>
      <rPr>
        <sz val="10"/>
        <rFont val="宋体"/>
        <charset val="134"/>
        <scheme val="minor"/>
      </rPr>
      <t xml:space="preserve">在吐外特乡现有贫困劳动力创业就业农贸市场内，新建地上2层、框架结构2000平米门面房，收益归琼库勒村、库木博依村、库特来木村、奥义村等4个村所有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</si>
  <si>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墨玉县雅瓦乡种鹅养殖基地建设项目</t>
  </si>
  <si>
    <t>墨玉县雅瓦乡巴什艾日克村</t>
  </si>
  <si>
    <r>
      <rPr>
        <b/>
        <sz val="10"/>
        <rFont val="宋体"/>
        <charset val="134"/>
        <scheme val="minor"/>
      </rPr>
      <t>建设任务：</t>
    </r>
    <r>
      <rPr>
        <sz val="10"/>
        <rFont val="宋体"/>
        <charset val="134"/>
        <scheme val="minor"/>
      </rPr>
      <t xml:space="preserve">计划在墨玉县雅瓦乡巴什阿瓦提村至巴什艾日克村一条排碱渠5公里区域内，依总建筑面积16055.67平方米，其中：防疫室、药品室、消毒室及孵化室育雏车间（2栋）精料加工及储藏间鹅舍（17栋）附属设备（3吨饲料机组机器配套1组，孵化及设备配套一批，育雏及龙架系统一批，拱棚设施及供水喂料环控系统一批等设备，设备预算总投资1042万元），项目预算总投资2600万元
</t>
    </r>
    <r>
      <rPr>
        <b/>
        <sz val="10"/>
        <rFont val="宋体"/>
        <charset val="134"/>
        <scheme val="minor"/>
      </rPr>
      <t>绩效目标：</t>
    </r>
    <r>
      <rPr>
        <sz val="10"/>
        <rFont val="宋体"/>
        <charset val="134"/>
        <scheme val="minor"/>
      </rPr>
      <t>项目建设完成后，发展特色畜禽养殖，促进贫困户增收，增加村集体经济，同时带动贫困户就业，带动贫困户小范围养殖增收。</t>
    </r>
  </si>
  <si>
    <t>墨玉县2020年二期产业发展道路建设项目</t>
  </si>
  <si>
    <t>墨玉县萨依巴格乡、雅瓦乡、阔依其乡，奎雅镇、扎瓦镇、喀尔赛镇，喀瓦克乡、加汗巴格乡，英也尔乡</t>
  </si>
  <si>
    <r>
      <rPr>
        <b/>
        <sz val="10"/>
        <rFont val="宋体"/>
        <charset val="134"/>
        <scheme val="minor"/>
      </rPr>
      <t>建设任务：</t>
    </r>
    <r>
      <rPr>
        <sz val="10"/>
        <rFont val="宋体"/>
        <charset val="134"/>
        <scheme val="minor"/>
      </rPr>
      <t xml:space="preserve">计划建设产业路里程50公里，公路等级：四级，路基宽5米、路基，路面，桥涵，安全设施。
</t>
    </r>
    <r>
      <rPr>
        <b/>
        <sz val="10"/>
        <rFont val="宋体"/>
        <charset val="134"/>
        <scheme val="minor"/>
      </rPr>
      <t>绩效目标：</t>
    </r>
    <r>
      <rPr>
        <sz val="10"/>
        <rFont val="宋体"/>
        <charset val="134"/>
        <scheme val="minor"/>
      </rPr>
      <t>村级道路的建设建成将有效改善贫困村贫困户农业生产交通条件</t>
    </r>
  </si>
  <si>
    <t>墨玉县2020年第二批渠系建设项目</t>
  </si>
  <si>
    <t>乌尔其乡巴扎博依村、色格孜勒克村、喀热克村、塔瓦尕孜村、铁热克博斯坦村，雅瓦乡库格达依村、夏合勒克村、比合勒克村、塘开希村，喀尔赛镇巴什科瑞克村、恰其库木村，扎瓦镇巴拉木苏依村、博格达依艾日克村，库木艾日克村，巴夏克其村，托格拉亚村，扎瓦镇库提热木村，英吾斯塘村，墩巴格村，合尼村，阿热果勒村，扎瓦镇乔坎吉勒尕村，喀瓦克乡喀瓦克村，乌尔其乡巴扎博依村，亚勒古孜吾尕勒村，阔什阿瓦提村，普恰克其镇欧吐拉亚尕其村</t>
  </si>
  <si>
    <r>
      <rPr>
        <b/>
        <sz val="10"/>
        <rFont val="宋体"/>
        <charset val="134"/>
        <scheme val="minor"/>
      </rPr>
      <t>建设任务：</t>
    </r>
    <r>
      <rPr>
        <sz val="10"/>
        <rFont val="宋体"/>
        <charset val="134"/>
        <scheme val="minor"/>
      </rPr>
      <t xml:space="preserve">新建防渗渠及排碱渠72.687公里，其中：排碱渠全长30公里，设计排水流量0.2-0.3立方米/秒，配套相应渠系建筑物；防渗斗渠42.687公里及配套相应渠系建筑物，设计流量0.3m³～0.5m³。
</t>
    </r>
    <r>
      <rPr>
        <b/>
        <sz val="10"/>
        <rFont val="宋体"/>
        <charset val="134"/>
        <scheme val="minor"/>
      </rPr>
      <t>绩效目标：</t>
    </r>
    <r>
      <rPr>
        <sz val="10"/>
        <rFont val="宋体"/>
        <charset val="134"/>
        <scheme val="minor"/>
      </rPr>
      <t>项目建成后可改善灌溉条件，农作物产量，以工代赈，为贫困户提供务工机会，增加收入</t>
    </r>
  </si>
  <si>
    <t>墨玉县2020年以工代赈示范工程项目</t>
  </si>
  <si>
    <t>萨依巴格乡克西拉克村、渠首村、乌鲁格阿塔村、英阿瓦提村、喀如克村；吐外特乡恰尔巴格村、乌尊艾日克村；</t>
  </si>
  <si>
    <r>
      <rPr>
        <b/>
        <sz val="10"/>
        <rFont val="宋体"/>
        <charset val="134"/>
        <scheme val="minor"/>
      </rPr>
      <t>建设任务：</t>
    </r>
    <r>
      <rPr>
        <sz val="10"/>
        <rFont val="宋体"/>
        <charset val="134"/>
        <scheme val="minor"/>
      </rPr>
      <t>防渗斗渠29.511km，其中：萨依巴格乡防渗斗渠24.211km，Q=0.5m3/s-1.0m3/s；吐外特乡防渗支渠5.3km，Q=1.5m3/s-2.5m3/s，配套相应渠系建筑物</t>
    </r>
  </si>
  <si>
    <t>墨玉县贫困村发展壮大村集体经济家禽产业（鸡、鸭、鹅）项目-六期设备采购项目</t>
  </si>
  <si>
    <t>建设任务：购置检测设备包括脂肪测定仪、生化培养箱、霉菌培养箱、电热压力蒸汽消毒器、生物安全柜、超净工作台、旋转蒸发仪、超高效液相色谱/三重四极杆质谱联用仪、单四级杆气质联用仪、超纯水仪、离子色谱、冷冻离心机、水分活度仪、PCR荧光定量仪等37类。
绩效目标：项目建设完成后，产权归村集体所有，设备租金用于壮大村集体经济收入，同时可提供就业岗位，带动贫困户就近就地就业。</t>
  </si>
  <si>
    <t>墨玉县普恰克其镇10万吨有机肥厂配套设备采购项目</t>
  </si>
  <si>
    <t>墨玉县普恰克其镇</t>
  </si>
  <si>
    <t>墨玉县普恰克其镇人民政府</t>
  </si>
  <si>
    <t>建设任务：墨玉县普恰克其镇10万吨有机肥厂配套设备，主要是采购1.有机肥发酵翻堆机；2.有机肥颗粒肥生产线部分及粉料肥生产线部分设备（铲车喂料机、立式侧置粉碎机、原料筛分机、烘干机、旋风除尘等）；3.有机肥配套附属设备（液压手推搬运车、托盘等）；4、预破碎系统及输送系统（三螺旋原料仓、单轴破碎机等）；5.化制烘干系统（进料控制阀，化制机、输料绞龙等）6.空气处理设备（集气管道、冷凝设备、冷却塔）等。
绩效目标：项目建设完成后，6年内企业进行回购，设备接收后前三年，每年支付设备招标价值的8%，后三年依据企业情况分三年完成支付，且支付总额不低于设备招标价值原值。同时可提供就业岗位，带动贫困户就近就地就业50人，月均工资1800元/月。</t>
  </si>
  <si>
    <t>墨玉县喀瓦克乡鹅产业建设项目</t>
  </si>
  <si>
    <t>墨玉县喀瓦克乡</t>
  </si>
  <si>
    <r>
      <rPr>
        <b/>
        <sz val="10"/>
        <rFont val="宋体"/>
        <charset val="134"/>
        <scheme val="minor"/>
      </rPr>
      <t>建设任务：</t>
    </r>
    <r>
      <rPr>
        <sz val="10"/>
        <rFont val="宋体"/>
        <charset val="134"/>
        <scheme val="minor"/>
      </rPr>
      <t xml:space="preserve">依托现有龙头企业大力发展肉鹅产业，新建圈舍18栋钢结构养殖棚，面积约14921㎡.发电机房(1座)面积约65㎡，消毒室(1座)面积约23㎡及水电等附属设施配套，共需资金1650万元，确保投入资金的受益不低于8%。
</t>
    </r>
    <r>
      <rPr>
        <b/>
        <sz val="10"/>
        <rFont val="宋体"/>
        <charset val="134"/>
        <scheme val="minor"/>
      </rPr>
      <t>绩效目标：</t>
    </r>
    <r>
      <rPr>
        <sz val="10"/>
        <rFont val="宋体"/>
        <charset val="134"/>
        <scheme val="minor"/>
      </rPr>
      <t>项目建设完成后，产权归村集体所有，场地租金用于壮大村集体经济收入</t>
    </r>
  </si>
  <si>
    <t>墨玉县喀瓦克乡鹅养殖设备采购项目</t>
  </si>
  <si>
    <r>
      <rPr>
        <b/>
        <sz val="10"/>
        <rFont val="黑体"/>
        <charset val="134"/>
      </rPr>
      <t>建设任务：</t>
    </r>
    <r>
      <rPr>
        <sz val="10"/>
        <rFont val="黑体"/>
        <charset val="134"/>
      </rPr>
      <t xml:space="preserve">依托现有龙头企业大力发展肉鹅产业，为墨玉县喀瓦克乡鹅养殖基地18栋圈舍，配套相应养殖设备，进行统一采购，共需资金1016万元，企业按照“五统一”模式用市场化手段生产运营，确保投入资金的受益不低于8%。
</t>
    </r>
    <r>
      <rPr>
        <b/>
        <sz val="10"/>
        <rFont val="黑体"/>
        <charset val="134"/>
      </rPr>
      <t>绩效目标：</t>
    </r>
    <r>
      <rPr>
        <sz val="10"/>
        <rFont val="黑体"/>
        <charset val="134"/>
      </rPr>
      <t>项目建设完成后，产权归村集体所有，设备租金用于壮大村集体经济收入.</t>
    </r>
  </si>
  <si>
    <t>墨玉县三主粮特色农产品智能化深加工建设项目</t>
  </si>
  <si>
    <t>墨玉县博斯坦库勒农业工业产业园</t>
  </si>
  <si>
    <r>
      <rPr>
        <b/>
        <sz val="10"/>
        <rFont val="宋体"/>
        <charset val="134"/>
        <scheme val="minor"/>
      </rPr>
      <t>建设任务：</t>
    </r>
    <r>
      <rPr>
        <sz val="10"/>
        <rFont val="宋体"/>
        <charset val="134"/>
        <scheme val="minor"/>
      </rPr>
      <t>依托“三主粮集团股份公司”，开发红枣核桃深加工化基地建设完善配套设施，冷库、厂房及加工车间消防水池、沥青道路、封闭围挡、给水管线、排水管线、电力管线、工程管线配套设备、箱式变压器等配套工程的建设。项目总投资5.5亿，本次计划安排资金1亿元。</t>
    </r>
    <r>
      <rPr>
        <b/>
        <sz val="10"/>
        <rFont val="宋体"/>
        <charset val="134"/>
        <scheme val="minor"/>
      </rPr>
      <t xml:space="preserve">
绩效目标：</t>
    </r>
    <r>
      <rPr>
        <sz val="10"/>
        <rFont val="宋体"/>
        <charset val="134"/>
        <scheme val="minor"/>
      </rPr>
      <t>项目建设完成后，产权归村集体所有，租金用于壮大村集体经济收入，同时可提供就业岗位，带动贫困户就近就地就业。</t>
    </r>
  </si>
  <si>
    <t>墨玉县天迪洋阳育肥羊养殖小区建设项目</t>
  </si>
  <si>
    <t>喀尓赛镇阔什铁热克村</t>
  </si>
  <si>
    <r>
      <rPr>
        <b/>
        <sz val="10"/>
        <rFont val="宋体"/>
        <charset val="134"/>
        <scheme val="minor"/>
      </rPr>
      <t>建设任务：</t>
    </r>
    <r>
      <rPr>
        <sz val="10"/>
        <rFont val="宋体"/>
        <charset val="134"/>
        <scheme val="minor"/>
      </rPr>
      <t xml:space="preserve">政府投资建设；新建羊舍23座，每座1004.8㎡，建筑面积23110.4㎡；羊运动场23座、建筑面积27600㎡；锅炉房1栋，建筑面积57.75㎡；值班室一栋，建筑面积30平方米；发动机房一栋，建筑面积58㎡；堆粪场2个，建筑面积1400㎡；消毒室30㎡；堆草场7000㎡；精料储藏库2000㎡；精料加工间2000㎡；青贮窖20160㎡，药浴池2座、消毒池2座、治疗室防疫室及其他水、电、路、大门、防卫围挡等附属配套设施和6立方车载式撤料车1台，精补料加工混合机组1套，室外厢式变压器1台，焚尸炉带配套1台。
企业投资建设；新建综合办公楼一栋，建筑面积1400㎡；羊舍17座，每座1004.8㎡，建筑面积17081.6㎡；羊运动场17座、建筑面积20400㎡；
计划投资6593.61万元，其中：企业自筹资金1929.112万元，政府投资4664.498万元
</t>
    </r>
    <r>
      <rPr>
        <b/>
        <sz val="10"/>
        <rFont val="宋体"/>
        <charset val="134"/>
        <scheme val="minor"/>
      </rPr>
      <t>绩效目标：</t>
    </r>
    <r>
      <rPr>
        <sz val="10"/>
        <rFont val="宋体"/>
        <charset val="134"/>
        <scheme val="minor"/>
      </rPr>
      <t>项目建设完成后，产权归村集体所有，租金用于壮大村集体经济收入，同时可提供就业岗位，带动贫困户就近就地就业。</t>
    </r>
  </si>
  <si>
    <t>墨玉县万丰牧业屠宰设备采购项目</t>
  </si>
  <si>
    <t>墨玉县喀尔赛镇</t>
  </si>
  <si>
    <r>
      <rPr>
        <b/>
        <sz val="10"/>
        <rFont val="黑体"/>
        <charset val="1"/>
      </rPr>
      <t>建设任务：</t>
    </r>
    <r>
      <rPr>
        <sz val="10"/>
        <rFont val="黑体"/>
        <charset val="1"/>
      </rPr>
      <t xml:space="preserve"> 为墨玉县万丰牧业采购羊屠宰设备，主要为羊刺杀放血输送线、挂羊机、羊预剥皮系统、内脏及头同步检疫输送机、羊剥皮机、带式分割肉输送机、分割带锯 、真空包装机、分割台案、打包机等，计划投资4700万
</t>
    </r>
    <r>
      <rPr>
        <b/>
        <sz val="10"/>
        <rFont val="黑体"/>
        <charset val="1"/>
      </rPr>
      <t>绩效目标：</t>
    </r>
    <r>
      <rPr>
        <sz val="10"/>
        <rFont val="黑体"/>
        <charset val="1"/>
      </rPr>
      <t>项目建设完成后，设备产权归村集体所有，租金用于壮大村集体经济收入，同时可提供就业岗位，带动贫困户就近就地就业。</t>
    </r>
  </si>
  <si>
    <t>墨玉县乌尔其乡巴扎博依村肉鸡养殖建设项目</t>
  </si>
  <si>
    <t>墨玉县乌尔其乡巴扎博依村</t>
  </si>
  <si>
    <r>
      <rPr>
        <b/>
        <sz val="10"/>
        <rFont val="宋体"/>
        <charset val="134"/>
        <scheme val="major"/>
      </rPr>
      <t>建设任务：</t>
    </r>
    <r>
      <rPr>
        <sz val="10"/>
        <rFont val="宋体"/>
        <charset val="134"/>
        <scheme val="major"/>
      </rPr>
      <t xml:space="preserve">在墨玉县乌尔其乡巴扎博依村新建肉鸡鸡舍 3 栋，每栋建筑面积 1672.49 平方米，总建筑面积 5017.47 平 方米；附属用房 1 栋，建筑面积 114.33平方米；同时建设其他配套设施：100 立方米成品玻璃钢污水处理池 1 座、50m³成 品不锈钢水箱 1 座，消毒池 1 个、料 塔基础 3 个、砂石道路、给水管线、排水管线、电力管线、市政配套设备、箱式变压器等配套工程的建设及附属设备采购。
</t>
    </r>
    <r>
      <rPr>
        <b/>
        <sz val="10"/>
        <rFont val="宋体"/>
        <charset val="134"/>
        <scheme val="major"/>
      </rPr>
      <t>绩效目标：</t>
    </r>
    <r>
      <rPr>
        <sz val="10"/>
        <rFont val="宋体"/>
        <charset val="134"/>
        <scheme val="major"/>
      </rPr>
      <t>项目建成后出租给企业使用，企业负责项目运营，并按照每年不低于政府投入资金的8%支付租金，收益的租金用于贫困村设立公益岗位使用。项目可提供7个贫困就业岗位。</t>
    </r>
  </si>
  <si>
    <t>墨玉县乌尔其乡铁热克博斯坦村肉鸡养殖建设项目</t>
  </si>
  <si>
    <t>墨玉县乌尔其乡铁热克博斯坦村</t>
  </si>
  <si>
    <r>
      <rPr>
        <b/>
        <sz val="10"/>
        <rFont val="宋体"/>
        <charset val="134"/>
        <scheme val="major"/>
      </rPr>
      <t>建设任务：</t>
    </r>
    <r>
      <rPr>
        <sz val="10"/>
        <rFont val="宋体"/>
        <charset val="134"/>
        <scheme val="major"/>
      </rPr>
      <t xml:space="preserve">在阿克萨拉依乡巴西巴格艾日克村新建肉鸡鸡舍 3 栋，每栋建筑面积 1672.49 平方米，总建筑面积 5017.47 平 方米；附属用房 1 栋，建筑面积 114.33平方米；同时建设其他配套设施：100 立方米成品玻璃钢污水处理池 1 座、50m³成 品不锈钢水箱 1 座，消毒池 1 个、料 塔基础 3 个、砂石道路、给水管线、排水管线、电力管线、市政配套设备、箱式变压器等配套工程的建设及附属设备采购。
</t>
    </r>
    <r>
      <rPr>
        <b/>
        <sz val="10"/>
        <rFont val="宋体"/>
        <charset val="134"/>
        <scheme val="major"/>
      </rPr>
      <t>绩效目标：</t>
    </r>
    <r>
      <rPr>
        <sz val="10"/>
        <rFont val="宋体"/>
        <charset val="134"/>
        <scheme val="major"/>
      </rPr>
      <t>项目建成后出租给企业使用，企业负责项目运营，并按照每年不低于政府投入资金的8%支付租金，收益的租金用于贫困村设立公益岗位使用。项目可提供7个贫困就业岗位。</t>
    </r>
  </si>
  <si>
    <t>墨玉县阿克萨拉依乡巴西巴格艾日克村肉鸡养殖建设项目</t>
  </si>
  <si>
    <t>墨玉县阿克萨拉依乡巴西巴格艾日克村</t>
  </si>
  <si>
    <t>墨玉县奎牙镇交通村肉鸡养殖建设项目</t>
  </si>
  <si>
    <t>墨玉县奎牙镇交通村</t>
  </si>
  <si>
    <r>
      <rPr>
        <b/>
        <sz val="10"/>
        <rFont val="宋体"/>
        <charset val="134"/>
        <scheme val="minor"/>
      </rPr>
      <t>建设任务：</t>
    </r>
    <r>
      <rPr>
        <sz val="10"/>
        <rFont val="宋体"/>
        <charset val="134"/>
        <scheme val="minor"/>
      </rPr>
      <t xml:space="preserve">在墨玉县奎牙镇交通村新建肉鸡鸡舍 3 栋，每栋建筑面积 1672.49 平方米，总建筑面积 5017.47 平 方米；附属用房 1 栋，建筑面积 162.13 平方米；同时建设其他配套设施：100 立方米成品玻璃钢污水处理池 1 座、50m³成 品不锈钢水箱 1 座，消毒池 1 个、料 塔基础 3 个、砂石道路、给水管线、排水管线、电力管线、市政配套设备、箱式变压器等配套工程的建设及附属设备采购。
</t>
    </r>
    <r>
      <rPr>
        <b/>
        <sz val="10"/>
        <rFont val="宋体"/>
        <charset val="134"/>
        <scheme val="minor"/>
      </rPr>
      <t>绩效目标：</t>
    </r>
    <r>
      <rPr>
        <sz val="10"/>
        <rFont val="宋体"/>
        <charset val="134"/>
        <scheme val="minor"/>
      </rPr>
      <t>项目建成后出租给企业使用，企业负责项目运营，并按照每年不低于政府投入资金的8%支付租金，收益的租金用于贫困村设立公益岗位使用。项目可提供7个贫困就业岗位。</t>
    </r>
  </si>
  <si>
    <t>和田县2020年深度贫困县涉农资金统筹整合实施方案项目汇总表</t>
  </si>
  <si>
    <t>和田县鹅产业养殖建设项目</t>
  </si>
  <si>
    <t>和田县农业科技园区</t>
  </si>
  <si>
    <t>和田县农业农村局</t>
  </si>
  <si>
    <r>
      <rPr>
        <b/>
        <sz val="8"/>
        <rFont val="宋体"/>
        <charset val="134"/>
      </rPr>
      <t>建设规模：</t>
    </r>
    <r>
      <rPr>
        <sz val="8"/>
        <rFont val="宋体"/>
        <charset val="134"/>
      </rPr>
      <t xml:space="preserve">项目总占地288亩，其中：脱温棚占地200亩，育雏棚占地88亩，总投资4000万元。
</t>
    </r>
    <r>
      <rPr>
        <b/>
        <sz val="8"/>
        <rFont val="宋体"/>
        <charset val="134"/>
      </rPr>
      <t>建设内容：</t>
    </r>
    <r>
      <rPr>
        <sz val="8"/>
        <rFont val="宋体"/>
        <charset val="134"/>
      </rPr>
      <t xml:space="preserve">1.建设脱温棚，占地200亩。建设内容为：采购成品脱温棚16栋及相关配套养殖设备设施，每栋1000平米，合计16000平米；饲料库房1栋，建筑面积614.04平米；消毒室及消毒通道1栋，建筑面积70.04平米；发电机房及配电房1栋，建筑面积190.92平米；水井房1栋，建筑面积32.7平米；蓄水池1栋，建筑面积338.74平米；室外管网管线、防疫净污道等相关附属配套设备设施。2.建设育雏棚，占地88亩。建设内容为：建设育雏棚5栋，每栋建筑面积1062.76平米，合计建筑面积5313.8平米；育雏棚相关配套育雏设备设施；购买10台孵化机；隔离棚1栋，建筑面积332.52平米；医药库及兽医室1栋，建筑面积247.64平米；消毒室及消毒通道1栋，建筑面积70.04平米；发电机房及配电房1栋，建筑面积153.18平米；室外管网管线、防疫净污道等相关附属配套设备设施。
</t>
    </r>
    <r>
      <rPr>
        <b/>
        <sz val="8"/>
        <rFont val="宋体"/>
        <charset val="134"/>
      </rPr>
      <t>龙头企业：</t>
    </r>
    <r>
      <rPr>
        <sz val="8"/>
        <rFont val="宋体"/>
        <charset val="134"/>
      </rPr>
      <t xml:space="preserve">新疆昆仑绿源农业科技发展（集团）有限责任公司
</t>
    </r>
    <r>
      <rPr>
        <b/>
        <sz val="8"/>
        <rFont val="宋体"/>
        <charset val="134"/>
      </rPr>
      <t>绩效目标：</t>
    </r>
    <r>
      <rPr>
        <sz val="8"/>
        <rFont val="宋体"/>
        <charset val="134"/>
      </rPr>
      <t>项目建设完成后，可实现孵化基地年脱温、育雏鹅苗150万只。以每个贫困户养殖500只鹅，每年养殖4批计算，可以供给750户贫困户通过发展鹅养殖产业增收，可直接带动周边地区750户受益，主要为项目建设可提供固定养殖人员岗位110人左右，保洁员岗位6人左右，工作人员4人左右，合计120人（建档立卡贫困户36人），还需要设定临时岗位，预计需要人员20人左右。</t>
    </r>
  </si>
  <si>
    <t>2020.9.30</t>
  </si>
  <si>
    <t>和田县黑木耳产业扶贫项目</t>
  </si>
  <si>
    <t>县易地扶贫搬迁点（罕艾日克镇）</t>
  </si>
  <si>
    <t>和田县农业科技园区管委会</t>
  </si>
  <si>
    <r>
      <rPr>
        <b/>
        <sz val="8"/>
        <rFont val="宋体"/>
        <charset val="134"/>
      </rPr>
      <t>建设规模：</t>
    </r>
    <r>
      <rPr>
        <sz val="8"/>
        <rFont val="宋体"/>
        <charset val="134"/>
      </rPr>
      <t xml:space="preserve">建设生产基地1个，占地面积400亩，育菌棚70组。
</t>
    </r>
    <r>
      <rPr>
        <b/>
        <sz val="8"/>
        <rFont val="宋体"/>
        <charset val="134"/>
      </rPr>
      <t>建设内容：</t>
    </r>
    <r>
      <rPr>
        <sz val="8"/>
        <rFont val="宋体"/>
        <charset val="134"/>
      </rPr>
      <t xml:space="preserve">（1）生产基地建设：在农业科技园区菌包生产基地，其中：生产车间1座、育菌车间3座、配套建设存储冷库、包装车间及库房、动力中心等单体建筑。同时购置生产设备及制冷、通风、配电设备等。投资1.1987亿元；（2）70座大棚及相应的配套附属设施。投资1458万元。
</t>
    </r>
    <r>
      <rPr>
        <b/>
        <sz val="8"/>
        <rFont val="宋体"/>
        <charset val="134"/>
      </rPr>
      <t>龙头企业：</t>
    </r>
    <r>
      <rPr>
        <sz val="8"/>
        <rFont val="宋体"/>
        <charset val="134"/>
      </rPr>
      <t xml:space="preserve">新疆昆仑生物科技有限公司。
</t>
    </r>
    <r>
      <rPr>
        <b/>
        <sz val="8"/>
        <rFont val="宋体"/>
        <charset val="134"/>
      </rPr>
      <t>经营模式：</t>
    </r>
    <r>
      <rPr>
        <sz val="8"/>
        <rFont val="宋体"/>
        <charset val="134"/>
      </rPr>
      <t xml:space="preserve">采取“龙头企业+合作社+贫困户”的经营模式。
</t>
    </r>
    <r>
      <rPr>
        <b/>
        <sz val="8"/>
        <rFont val="宋体"/>
        <charset val="134"/>
      </rPr>
      <t>绩效目标：</t>
    </r>
    <r>
      <rPr>
        <sz val="8"/>
        <rFont val="宋体"/>
        <charset val="134"/>
      </rPr>
      <t xml:space="preserve">（1）入驻龙头企业可吸纳150个就业岗位。（2）固定资产投资（以双方协商并认可金额为准）由企业按照8%的收益率分至全县建档立卡贫困户。
</t>
    </r>
    <r>
      <rPr>
        <b/>
        <sz val="8"/>
        <rFont val="宋体"/>
        <charset val="134"/>
      </rPr>
      <t>利益联结机制：</t>
    </r>
    <r>
      <rPr>
        <sz val="8"/>
        <rFont val="宋体"/>
        <charset val="134"/>
      </rPr>
      <t>由龙头企业派出技术团队进行技术指导、产品研发等，将生产成熟的菌包交由合作社进行大棚挂袋管理，全程进行指导。</t>
    </r>
  </si>
  <si>
    <t>21303水利</t>
  </si>
  <si>
    <t>和田县村级创业市场建设项目</t>
  </si>
  <si>
    <t>和田县12个乡镇160个贫困村</t>
  </si>
  <si>
    <t>和田县卫健委</t>
  </si>
  <si>
    <r>
      <rPr>
        <b/>
        <sz val="8"/>
        <rFont val="宋体"/>
        <charset val="134"/>
      </rPr>
      <t>建设规模：</t>
    </r>
    <r>
      <rPr>
        <sz val="8"/>
        <rFont val="宋体"/>
        <charset val="134"/>
      </rPr>
      <t xml:space="preserve">建设村级创业用房160座，涉及12个乡镇160个贫困村。其中巴格其镇涉及2个村；布扎克乡涉及15个村；罕艾日克镇涉及29个村；喀什塔什乡涉及11个村；拉依喀乡涉及3个村；朗如乡涉及15个村；色格孜库勒乡涉及15个村；塔瓦库勒乡涉及18个村；吾宗肖乡涉及12个村；阿瓦提乡涉及18个村；英阿瓦提乡涉及14个村；英艾日克乡涉及8个村。
</t>
    </r>
    <r>
      <rPr>
        <b/>
        <sz val="8"/>
        <rFont val="宋体"/>
        <charset val="134"/>
      </rPr>
      <t>建设内容：</t>
    </r>
    <r>
      <rPr>
        <sz val="8"/>
        <rFont val="宋体"/>
        <charset val="134"/>
      </rPr>
      <t xml:space="preserve">在已建成便民服务中心周边，各建设100㎡村级创业用房159座、提升改造1座、每平米补助2000元，投资20万元；配套设施：配套水电暖等其他相关附属配套设备、设施等，投资15万元，合计35万元/座，总投资5600万元。                                                              
</t>
    </r>
    <r>
      <rPr>
        <b/>
        <sz val="8"/>
        <rFont val="宋体"/>
        <charset val="134"/>
      </rPr>
      <t>绩效目标：</t>
    </r>
    <r>
      <rPr>
        <sz val="8"/>
        <rFont val="宋体"/>
        <charset val="134"/>
      </rPr>
      <t>项目建成后可带动160户653个建档立卡贫困户通过开设美容美发、小卖部等创业增收，人均年增收4900元。</t>
    </r>
  </si>
  <si>
    <t>和田县鹅产业基地建设项目</t>
  </si>
  <si>
    <t>和田县英阿瓦提乡人民政府</t>
  </si>
  <si>
    <t>建设内容：政府投资内容：购买种鹅10万羽；购置孵化相关设备；购置种鹅、育雏、脱温、饲养相关设备；购置鹅粪有机肥加工相关设备；购置鹅饲料加工相关设备；购置屠宰加工系统相关设备；购置鹅制品深加工生产线相关设备；购置冷库、冷藏及冷链物流相关设备，投资7042.93万元。企业投资内容：一号厂区约900亩,主要建设孵化车间、种鹅舍、脱温  育雏舍以及有机肥厂;二号厂区约400亩,主要建设育雏舍;三号厂区约400亩,主要建设饲料加工、屠宰、鹅产品加工、冷库等,建设鹅养殖厂约82000㎡(孵化、脱温、育雏);饲料加工厂约5000㎡;家禽屠宰厂约12000㎡;鹅产品加工厂约5000㎡；有机肥厂约9500㎡;冷库约3000㎡等，投资14583.95万元。
绩效目标：养殖场可解决稳定就业250人左右（建档立卡贫困户80人），需要设立临时岗位150-200人左右。月工资1500元/每月，人均年收入可达1.8万元左右；养殖场每年可以繁殖雏鹅200万只，以每个养殖贫困户养殖500只鹅，每年养殖5批计算，可以供给800户贫困户通过养鹅增收,每只鹅利润约为8元，预计每个养殖户每年平均可增收2万元。</t>
  </si>
  <si>
    <t>和田县2019年高效节水建设项目</t>
  </si>
  <si>
    <t>和田县罕艾日克镇，高效节水辐射至夏买来村、克孜勒艾日克村恰先拜巴扎村、阔克村、托奴村、巴勒玛斯村、红星村，共7个村。</t>
  </si>
  <si>
    <r>
      <rPr>
        <b/>
        <sz val="8"/>
        <rFont val="宋体"/>
        <charset val="134"/>
      </rPr>
      <t>建设规模及内容</t>
    </r>
    <r>
      <rPr>
        <sz val="8"/>
        <rFont val="宋体"/>
        <charset val="134"/>
      </rPr>
      <t xml:space="preserve">：防渗渠道22条，总长16.754km，配套渠系建筑物318座，其中:节制分水闻68座，无节制分水间145座，农桥105座。修筑田间机耕道11条，共9.063km，路基宽5m，路面宽4m铺砂石料厚0.3m。
</t>
    </r>
    <r>
      <rPr>
        <b/>
        <sz val="8"/>
        <rFont val="宋体"/>
        <charset val="134"/>
      </rPr>
      <t>绩效目标</t>
    </r>
    <r>
      <rPr>
        <sz val="8"/>
        <rFont val="宋体"/>
        <charset val="134"/>
      </rPr>
      <t>：通过本项目的实施可彻底解决农区1万亩灌溉设施；每亩农田预计增产增收80元；可带动5050户农户、21210人增收，其中贫困户9545人。</t>
    </r>
  </si>
  <si>
    <t>和田县2018年扶贫车间（门面房）及附属配套设施建设项目</t>
  </si>
  <si>
    <t>和田县罕艾日克乡、英阿瓦提乡、英艾日克乡、布扎克乡、朗如乡、塔瓦库勒乡、阿瓦提乡、色格孜库勒乡、吾宗肖乡</t>
  </si>
  <si>
    <t>和田县商务和工业信息化局</t>
  </si>
  <si>
    <t>建设规模：和田县2018年扶贫车间（门面房）及附属配套设施建设项目新建37个扶贫车间以及相关附属配套设施、附属用房建设，总建筑面积73852.94㎡，水、电、暖等其他基础配套设施。                                                                                     
建设内容：和田县2018年扶贫车间（门面房）及附属配套设施建设项目新建37个扶贫车间以及相关附属配套设施、附属用房建设，总建筑面积73852.94㎡，23个化粪池及管网建设，9个消防水池及管网建设，电力设施25处，电采暖及配套设备，铺设环氧地坪漆28428.79㎡，采购鸽笼16000对，对企业或合作社自建扶贫车间给予奖补(以奖代补)。                                           
绩效目标：带动建档立卡贫困户就业1200人，就业人员月工资水平不低于1200元/月，大幅度增加建档立卡贫困户就业，带动贫困户劳动力就业，同时带动相关产业发展，增强招商引资的竞争力，推进项目引进工作，促进经济发展，有效推进和田县城市化进程和和田县经济结构的调整、优化和升级。
利益联结机制：政府建设的扶贫车间等经营性资产收益项目，固定资产村委会收益，作为村委会集体积累资金，根据无劳动能力等特殊群体，在村委会设岗受益，贫困户获得收益分红。</t>
  </si>
  <si>
    <t>和田县水利防洪工程（柬萨库勒河段）建设项目</t>
  </si>
  <si>
    <t>和田县吾宗肖乡库木喀依干村、汉族队村和柬萨库勒村</t>
  </si>
  <si>
    <t>和田县水利局</t>
  </si>
  <si>
    <r>
      <rPr>
        <b/>
        <sz val="8"/>
        <rFont val="宋体"/>
        <charset val="134"/>
      </rPr>
      <t>建设规模及内容：</t>
    </r>
    <r>
      <rPr>
        <sz val="8"/>
        <rFont val="宋体"/>
        <charset val="134"/>
      </rPr>
      <t xml:space="preserve">涉及3个村、续建永久性坝(堤)5.016km,结构形式现浇钢筋混凝土挡水墙加钢筋混凝土预制桩，防洪标准10年一遇。
</t>
    </r>
    <r>
      <rPr>
        <b/>
        <sz val="8"/>
        <rFont val="宋体"/>
        <charset val="134"/>
      </rPr>
      <t>绩效目标：</t>
    </r>
    <r>
      <rPr>
        <sz val="8"/>
        <rFont val="宋体"/>
        <charset val="134"/>
      </rPr>
      <t>项目建设后受益人口1750人，其中贫困人口262人。</t>
    </r>
  </si>
  <si>
    <t>和田县南片区农村饮水安全巩固提升工程项目</t>
  </si>
  <si>
    <t>和田县拉依喀乡、布扎克乡、巴格其镇、罕艾日克镇、英阿瓦提乡5个乡镇107个行政村</t>
  </si>
  <si>
    <t>建设规模：和田县拉依喀乡、布扎克乡、巴格其镇、罕艾日克镇、英阿瓦提乡5个乡镇107个村，
建设内容：1.取水工程。在1号取水口上游新建2号取水口，新铺设约1600长DN600复合钢管，两条管线向南片区供水。2.南片区水厂工程。将现有平流沉砂池改造为预沉池、新建静水车间1座、1500立方米清水池2座、自控仪表和总图配套官网等。其他分水厂。对和田县南片区31座分水厂的部分房屋进行维修，机电设备更新改造，置换水井13眼。3.配水管网工程。包括配水主管网工程、附属建筑物工程和入户工程。
绩效目标：项目建设后受益户数36006户、161759人，其中：贫困户9135户、贫困人口40553人。</t>
  </si>
  <si>
    <t>和田县鹅养殖附属配套项目</t>
  </si>
  <si>
    <r>
      <rPr>
        <b/>
        <sz val="8"/>
        <rFont val="宋体"/>
        <charset val="134"/>
      </rPr>
      <t>建设规模及内容：</t>
    </r>
    <r>
      <rPr>
        <sz val="8"/>
        <rFont val="宋体"/>
        <charset val="134"/>
      </rPr>
      <t xml:space="preserve">建设5万立方米人工鹅养殖蓄水池1座，平均深度1米，水面面积5万平方米。
</t>
    </r>
    <r>
      <rPr>
        <b/>
        <sz val="8"/>
        <rFont val="宋体"/>
        <charset val="134"/>
      </rPr>
      <t>绩效目标：</t>
    </r>
    <r>
      <rPr>
        <sz val="8"/>
        <rFont val="宋体"/>
        <charset val="134"/>
      </rPr>
      <t>项目建成后，可满足10万羽种鹅饮水和养殖、孵化需要。政府按照投资额的8%进行收益，用于贫困户增收需要。项目运转后可带动40名贫困户就业增收，其中贫困户16名，年可增收2.4万元。</t>
    </r>
  </si>
  <si>
    <t>和田县高标准农田建设项目</t>
  </si>
  <si>
    <t>和田县罕艾日克镇罕艾日克村、古再来村、阿雅格顿村</t>
  </si>
  <si>
    <r>
      <rPr>
        <b/>
        <sz val="8"/>
        <rFont val="宋体"/>
        <charset val="134"/>
      </rPr>
      <t>建设规模及内容：</t>
    </r>
    <r>
      <rPr>
        <sz val="8"/>
        <rFont val="宋体"/>
        <charset val="134"/>
      </rPr>
      <t xml:space="preserve">建设高标准农田0.5万亩。建设防渗渠5.744公里，新建29座节制分水闸，67座无节制分水闸，58座农桥（其中盖板桥30座、涵管桥28座）。 修筑砂石道路2.954km。
</t>
    </r>
    <r>
      <rPr>
        <b/>
        <sz val="8"/>
        <rFont val="宋体"/>
        <charset val="134"/>
      </rPr>
      <t>绩效目标：</t>
    </r>
    <r>
      <rPr>
        <sz val="8"/>
        <rFont val="宋体"/>
        <charset val="134"/>
      </rPr>
      <t>通过本项目的实施可彻底解决农区5千亩灌溉设施：每亩农田预计增收80元；可带动2525户农民、10605人增收，其中贫困户4772人。</t>
    </r>
  </si>
  <si>
    <t>和田县高效节能温室及配套设施建设项目</t>
  </si>
  <si>
    <t xml:space="preserve">
建设内容：建设内容：新建高效节能温室大棚110座，种植棚109座，每座棚面积2248.01平方米(长160米、宽14米,耳房面积8.01平方米)，共计245033.09平方米，地上一层，钢结构；水池棚1座，面积2248.01平方米(长160米、宽14米,耳房面积8.01平方米)，地上一层，钢结构。水、电等其它相关配套设施等。投资合计9924.66万元。
龙头企业：新疆九鼎农业集团有限公司
经营模式：采用“政府指导+龙头企业引领+合作社实施+职业农民”运营模式，全面推行标准化、产业化生产模式。                                                 
绩效目标：和田县每年收取大棚建设费用的8%用于贫困户增收。可吸纳建档立卡贫困户268人，户均可年增收2.7万元。</t>
  </si>
  <si>
    <t>21305农林水扶贫</t>
  </si>
  <si>
    <t>和田县塔瓦库勒乡兔产业标准化养殖建设项目</t>
  </si>
  <si>
    <t>和田县塔瓦库勒乡喀克夏勒村</t>
  </si>
  <si>
    <t>和田县塔瓦库勒乡人民政府</t>
  </si>
  <si>
    <r>
      <rPr>
        <b/>
        <sz val="8"/>
        <rFont val="宋体"/>
        <charset val="134"/>
      </rPr>
      <t>建设规模：</t>
    </r>
    <r>
      <rPr>
        <sz val="8"/>
        <rFont val="宋体"/>
        <charset val="134"/>
      </rPr>
      <t xml:space="preserve">新建兔舍30座。
</t>
    </r>
    <r>
      <rPr>
        <b/>
        <sz val="8"/>
        <rFont val="宋体"/>
        <charset val="134"/>
      </rPr>
      <t>建设内容：</t>
    </r>
    <r>
      <rPr>
        <sz val="8"/>
        <rFont val="宋体"/>
        <charset val="134"/>
      </rPr>
      <t xml:space="preserve">新建兔棚30栋，总建筑面积11475平方米，每栋兔棚382.5平方米，地上一层，钢结构；新建库房1座，总建筑面积200.72平方米，地上一层，成品预制板房。配套养殖设备及室外给排水、供配电等附属设施。
</t>
    </r>
    <r>
      <rPr>
        <b/>
        <sz val="8"/>
        <rFont val="宋体"/>
        <charset val="134"/>
      </rPr>
      <t>绩效目标：</t>
    </r>
    <r>
      <rPr>
        <sz val="8"/>
        <rFont val="宋体"/>
        <charset val="134"/>
      </rPr>
      <t>项目建成后产权归村集体所有，由合作社负责经营；20座兔舍养殖种兔1万只，公司饲养幼兔28天，育肥50天后，由公司统一回收，可使100户贫困户通过养殖商品兔受益；可带动本乡20人就业，每月不低于2000元。</t>
    </r>
  </si>
  <si>
    <t>和田县吾宗肖乡兔产业标准化养殖建设项目</t>
  </si>
  <si>
    <t>和田县吾宗肖乡拉依喀村</t>
  </si>
  <si>
    <t>和田县吾宗肖乡人民政府</t>
  </si>
  <si>
    <r>
      <rPr>
        <b/>
        <sz val="8"/>
        <rFont val="宋体"/>
        <charset val="134"/>
      </rPr>
      <t>建设规模：</t>
    </r>
    <r>
      <rPr>
        <sz val="8"/>
        <rFont val="宋体"/>
        <charset val="134"/>
      </rPr>
      <t xml:space="preserve">新建兔舍6栋，合计2495.72平方米。
</t>
    </r>
    <r>
      <rPr>
        <b/>
        <sz val="8"/>
        <rFont val="宋体"/>
        <charset val="134"/>
      </rPr>
      <t>建设内容：</t>
    </r>
    <r>
      <rPr>
        <sz val="8"/>
        <rFont val="宋体"/>
        <charset val="134"/>
      </rPr>
      <t xml:space="preserve">在吾宗肖乡新建总建筑面积为2495.72平方米的兔棚和库房，其中新建兔棚6栋，总建筑面积2295.00平方米，每栋兔棚382.5平方米，地上一层，钢结构；新建库房1座，总建筑面积200.72平方米，地上一层，成品预制板房；配套养殖设备及室外给排水、供配电等附属设施。。
</t>
    </r>
    <r>
      <rPr>
        <b/>
        <sz val="8"/>
        <rFont val="宋体"/>
        <charset val="134"/>
      </rPr>
      <t>绩效目标：</t>
    </r>
    <r>
      <rPr>
        <sz val="8"/>
        <rFont val="宋体"/>
        <charset val="134"/>
      </rPr>
      <t>产权归村集体，增加村集体收入，通过兔产业可使60户贫困户通过兔养殖受益增加。</t>
    </r>
  </si>
  <si>
    <t>和田县色格孜库勒乡肉兔产业发展基地建设项目（二期、三期）</t>
  </si>
  <si>
    <t>和田县色格孜库勒乡欧尔奴什村</t>
  </si>
  <si>
    <t>和田县色格孜库勒乡人民政府</t>
  </si>
  <si>
    <r>
      <rPr>
        <b/>
        <sz val="8"/>
        <rFont val="宋体"/>
        <charset val="134"/>
      </rPr>
      <t>建设规模：</t>
    </r>
    <r>
      <rPr>
        <sz val="8"/>
        <rFont val="宋体"/>
        <charset val="134"/>
      </rPr>
      <t>新建兔舍42座。</t>
    </r>
    <r>
      <rPr>
        <b/>
        <sz val="8"/>
        <rFont val="宋体"/>
        <charset val="134"/>
      </rPr>
      <t xml:space="preserve">
建设内容：</t>
    </r>
    <r>
      <rPr>
        <sz val="8"/>
        <rFont val="宋体"/>
        <charset val="134"/>
      </rPr>
      <t xml:space="preserve">项目分二期实施，第二期主要建设内容：新建兔舍10座，单栋面积628平方米，共计6280平方米，轻钢结构，地上一层。小计575万元；第三期主要建设内容：新建兔舍32座，单栋面积328.5平方米，共计12240平方米，轻钢结构，地上一层。配套水、电、消防、消毒等其他相关附属配套设施，小计1100万元。
</t>
    </r>
    <r>
      <rPr>
        <b/>
        <sz val="8"/>
        <rFont val="宋体"/>
        <charset val="134"/>
      </rPr>
      <t>龙头企业：</t>
    </r>
    <r>
      <rPr>
        <sz val="8"/>
        <rFont val="宋体"/>
        <charset val="134"/>
      </rPr>
      <t>和田独尊农牧科技有限公司；</t>
    </r>
    <r>
      <rPr>
        <b/>
        <sz val="8"/>
        <rFont val="宋体"/>
        <charset val="134"/>
      </rPr>
      <t xml:space="preserve">
绩效目标：</t>
    </r>
    <r>
      <rPr>
        <sz val="8"/>
        <rFont val="宋体"/>
        <charset val="134"/>
      </rPr>
      <t>项目建成后产权归村集体所有，由和田独尊农牧科技有限公司负责经营，每年按照不低于8%的比例，由村委会安排公益性岗位96个，全部为贫困户；20座兔舍养殖种兔2万只，公司饲养幼兔28天，由农户育肥50天后，由公司统一回收，可使200户贫困户通过养殖商品兔受益；可带动本乡20人就业，每月不低于1800元。</t>
    </r>
  </si>
  <si>
    <t>和田县罕艾日克镇兔产业标准化养殖建设项目</t>
  </si>
  <si>
    <t>罕艾日克镇乌其昆迈丹村</t>
  </si>
  <si>
    <t>和田县罕艾日克镇人民政府</t>
  </si>
  <si>
    <r>
      <rPr>
        <b/>
        <sz val="8"/>
        <rFont val="宋体"/>
        <charset val="134"/>
      </rPr>
      <t>建设规模：</t>
    </r>
    <r>
      <rPr>
        <sz val="8"/>
        <rFont val="宋体"/>
        <charset val="134"/>
      </rPr>
      <t xml:space="preserve">新建种兔养殖棚圈6座                                                                                                                           </t>
    </r>
    <r>
      <rPr>
        <b/>
        <sz val="8"/>
        <rFont val="宋体"/>
        <charset val="134"/>
      </rPr>
      <t>建设内容：</t>
    </r>
    <r>
      <rPr>
        <sz val="8"/>
        <rFont val="宋体"/>
        <charset val="134"/>
      </rPr>
      <t xml:space="preserve">总建筑面积2495.72平方米，其中：新建兔棚6栋，总建筑面积2295.00平方米，每栋兔棚382.5平方米，地上一层，钢结构；新建库房1座，总建筑面积200.72平方米，地上一层，成品预制板房。配套室外给排水、供配电等附属设施。
</t>
    </r>
    <r>
      <rPr>
        <b/>
        <sz val="8"/>
        <rFont val="宋体"/>
        <charset val="134"/>
      </rPr>
      <t>绩效目标：</t>
    </r>
    <r>
      <rPr>
        <sz val="8"/>
        <rFont val="宋体"/>
        <charset val="134"/>
      </rPr>
      <t>每座棚圈可养殖种兔450只，共计可养殖种兔2700只，带动约27户贫困户养殖种兔增收，预计户均年可增收2万元。</t>
    </r>
  </si>
  <si>
    <t>和田县拉依喀乡兔产业标准化养殖建设项目</t>
  </si>
  <si>
    <t>拉依喀乡卡勒维村</t>
  </si>
  <si>
    <t>和田县拉依喀乡人民政府</t>
  </si>
  <si>
    <r>
      <rPr>
        <b/>
        <sz val="8"/>
        <rFont val="宋体"/>
        <charset val="134"/>
      </rPr>
      <t>建设规模：</t>
    </r>
    <r>
      <rPr>
        <sz val="8"/>
        <rFont val="宋体"/>
        <charset val="134"/>
      </rPr>
      <t xml:space="preserve">新建兔养殖舍12栋，单栋面积382.5平方米。
</t>
    </r>
    <r>
      <rPr>
        <b/>
        <sz val="8"/>
        <rFont val="宋体"/>
        <charset val="134"/>
      </rPr>
      <t>建设内容:</t>
    </r>
    <r>
      <rPr>
        <sz val="8"/>
        <rFont val="宋体"/>
        <charset val="134"/>
      </rPr>
      <t xml:space="preserve">建设兔养殖舍12栋，总建筑面积4590平方米，配套水、电、消防、消毒等其他相关附属配套设施。
</t>
    </r>
    <r>
      <rPr>
        <b/>
        <sz val="8"/>
        <rFont val="宋体"/>
        <charset val="134"/>
      </rPr>
      <t>绩效目标：</t>
    </r>
    <r>
      <rPr>
        <sz val="8"/>
        <rFont val="宋体"/>
        <charset val="134"/>
      </rPr>
      <t>项目建成后，由村委会负责，通过设置公益性岗位解决确定贫困户就业，实现个人劳动所得；可使53名贫困户通过入股分红的方式增加收入，确保贫困户增收致富。</t>
    </r>
  </si>
  <si>
    <t>和田县英阿瓦提乡兔产业标准化养殖建设项目</t>
  </si>
  <si>
    <t>英阿瓦提乡帕尔其村</t>
  </si>
  <si>
    <r>
      <rPr>
        <b/>
        <sz val="8"/>
        <rFont val="宋体"/>
        <charset val="134"/>
      </rPr>
      <t>建设规模：</t>
    </r>
    <r>
      <rPr>
        <sz val="8"/>
        <rFont val="宋体"/>
        <charset val="134"/>
      </rPr>
      <t xml:space="preserve">新建15栋兔养殖棚，5737.5平方米。                                                                                                                  </t>
    </r>
    <r>
      <rPr>
        <b/>
        <sz val="8"/>
        <rFont val="宋体"/>
        <charset val="134"/>
      </rPr>
      <t>建设内容：</t>
    </r>
    <r>
      <rPr>
        <sz val="8"/>
        <rFont val="宋体"/>
        <charset val="134"/>
      </rPr>
      <t>在英阿瓦提乡帕尔其村新建钢结构兔舍15栋，地上一层，每栋兔舍面积382.5平方米，总建筑面积5938.22平方米；新建附属用房1座，建设面积200.72平方米，地上一层，成品预制板房；配套养殖设备及室外给排水、供配电等附属设施。</t>
    </r>
    <r>
      <rPr>
        <b/>
        <sz val="8"/>
        <rFont val="宋体"/>
        <charset val="134"/>
      </rPr>
      <t xml:space="preserve">
绩效目标：</t>
    </r>
    <r>
      <rPr>
        <sz val="8"/>
        <rFont val="宋体"/>
        <charset val="134"/>
      </rPr>
      <t>带动68户贫困户受益增收。</t>
    </r>
  </si>
  <si>
    <t>和田县布扎克乡兔产业标准化养殖建设项目</t>
  </si>
  <si>
    <t>布扎克乡铁提村</t>
  </si>
  <si>
    <t>和田县布扎克乡人民政府</t>
  </si>
  <si>
    <r>
      <rPr>
        <b/>
        <sz val="8"/>
        <rFont val="宋体"/>
        <charset val="134"/>
      </rPr>
      <t>建设规模：</t>
    </r>
    <r>
      <rPr>
        <sz val="8"/>
        <rFont val="宋体"/>
        <charset val="134"/>
      </rPr>
      <t>新建30座兔棚及配套设施。</t>
    </r>
    <r>
      <rPr>
        <b/>
        <sz val="8"/>
        <rFont val="宋体"/>
        <charset val="134"/>
      </rPr>
      <t xml:space="preserve">
建设内容：</t>
    </r>
    <r>
      <rPr>
        <sz val="8"/>
        <rFont val="宋体"/>
        <charset val="134"/>
      </rPr>
      <t xml:space="preserve">新建兔棚30栋，总建筑面积11475平方米，每栋兔棚382.5平方米，地上一层，钢结构；新建库房1座，总建筑面积200.72平方米，地上一层，成品预制板房。配套养殖设备及室外给排水、共配电等附属设施。
</t>
    </r>
    <r>
      <rPr>
        <b/>
        <sz val="8"/>
        <rFont val="宋体"/>
        <charset val="134"/>
      </rPr>
      <t>绩效目标：</t>
    </r>
    <r>
      <rPr>
        <sz val="8"/>
        <rFont val="宋体"/>
        <charset val="134"/>
      </rPr>
      <t>平均每座兔棚可带动2户贫困户受益，30座预计可带动60户贫困户受益。</t>
    </r>
  </si>
  <si>
    <t>和田县英艾日克乡兔产业标准化养殖建设项目</t>
  </si>
  <si>
    <t>英艾日克乡恰木古鲁克村</t>
  </si>
  <si>
    <t>和田县英艾日克乡人民政府</t>
  </si>
  <si>
    <t>建设规模：新建兔舍4栋，合计1530平方米。
建设内容：新建兔舍4栋，每栋382.5平方米（51米*7.5米），合计1530平方米，轻钢结构，地上一层。配套水、电、消防、消毒等其他相关附属配套设施。
绩效目标：产权归村集体，增加村集体收入，通过兔产业可使60户贫困户通过兔养殖受益增加。</t>
  </si>
  <si>
    <t>和田县阿瓦提乡鹅产业标准化养殖建设项目</t>
  </si>
  <si>
    <t>和田县阿瓦提乡胡杨村、什旁村、卡尕吐孜村</t>
  </si>
  <si>
    <t>和田县阿瓦提乡人民政府</t>
  </si>
  <si>
    <r>
      <rPr>
        <b/>
        <sz val="8"/>
        <rFont val="宋体"/>
        <charset val="134"/>
      </rPr>
      <t>建设规模：</t>
    </r>
    <r>
      <rPr>
        <sz val="8"/>
        <rFont val="宋体"/>
        <charset val="134"/>
      </rPr>
      <t>规划总用地面积为35751.33㎡，总建筑面积为6600㎡。</t>
    </r>
    <r>
      <rPr>
        <b/>
        <sz val="8"/>
        <rFont val="宋体"/>
        <charset val="134"/>
      </rPr>
      <t xml:space="preserve">                                                                                                      建设内容：</t>
    </r>
    <r>
      <rPr>
        <sz val="8"/>
        <rFont val="宋体"/>
        <charset val="134"/>
      </rPr>
      <t>新建鹅舍11栋，单栋鹅舍面积600㎡，地上一层，钢架结构。</t>
    </r>
    <r>
      <rPr>
        <b/>
        <sz val="8"/>
        <rFont val="宋体"/>
        <charset val="134"/>
      </rPr>
      <t xml:space="preserve">
绩效目标：</t>
    </r>
    <r>
      <rPr>
        <sz val="8"/>
        <rFont val="宋体"/>
        <charset val="134"/>
      </rPr>
      <t>项目可带动270户贫困户通过鹅养殖受益增收。</t>
    </r>
  </si>
  <si>
    <t>和田县塔瓦库勒乡鹅产业标准化养殖建设项目</t>
  </si>
  <si>
    <t>塔瓦库勒乡喀拉托格拉克村</t>
  </si>
  <si>
    <r>
      <rPr>
        <b/>
        <sz val="8"/>
        <rFont val="宋体"/>
        <charset val="134"/>
      </rPr>
      <t>建设规模：</t>
    </r>
    <r>
      <rPr>
        <sz val="8"/>
        <rFont val="宋体"/>
        <charset val="134"/>
      </rPr>
      <t xml:space="preserve">新建标准化鹅养殖棚20座，规划用地面积18亩。
</t>
    </r>
    <r>
      <rPr>
        <b/>
        <sz val="8"/>
        <rFont val="宋体"/>
        <charset val="134"/>
      </rPr>
      <t>建设内容：</t>
    </r>
    <r>
      <rPr>
        <sz val="8"/>
        <rFont val="宋体"/>
        <charset val="134"/>
      </rPr>
      <t xml:space="preserve">新建标准化鹅舍20座，每座600平方米及场地硬化13445㎡、铁艺围墙978m、铁艺大门2座、活动场地栅栏1960、成品混凝土用房200㎡、普通用电变压器2台250KVA（油变）2套、电采暖变压器5台250KVA（油变）5套、电力电缆4530m、给水管网1860m、化粪池(100m³)1座、排水管网1458m。。
</t>
    </r>
    <r>
      <rPr>
        <b/>
        <sz val="8"/>
        <rFont val="宋体"/>
        <charset val="134"/>
      </rPr>
      <t>绩效目标：</t>
    </r>
    <r>
      <rPr>
        <sz val="8"/>
        <rFont val="宋体"/>
        <charset val="134"/>
      </rPr>
      <t>可使496户贫困户通过养殖鹅受益增收。</t>
    </r>
  </si>
  <si>
    <t>和田县拉依喀乡鹅产业标准化养殖建设项目</t>
  </si>
  <si>
    <r>
      <rPr>
        <b/>
        <sz val="8"/>
        <rFont val="宋体"/>
        <charset val="134"/>
      </rPr>
      <t>建设规模：</t>
    </r>
    <r>
      <rPr>
        <sz val="8"/>
        <rFont val="宋体"/>
        <charset val="134"/>
      </rPr>
      <t xml:space="preserve">新建鹅养殖舍24栋，单栋面积600平方米，活动场地1400平方米；配套养殖设备及附属配套设施。
</t>
    </r>
    <r>
      <rPr>
        <b/>
        <sz val="8"/>
        <rFont val="宋体"/>
        <charset val="134"/>
      </rPr>
      <t>建设内容:</t>
    </r>
    <r>
      <rPr>
        <sz val="8"/>
        <rFont val="宋体"/>
        <charset val="134"/>
      </rPr>
      <t xml:space="preserve">建设养殖舍24栋，总建筑面积14400平方米，地上一层，配套室外给排水、供配电等其他相关附属配套设施。
</t>
    </r>
    <r>
      <rPr>
        <b/>
        <sz val="8"/>
        <rFont val="宋体"/>
        <charset val="134"/>
      </rPr>
      <t>经营模式：</t>
    </r>
    <r>
      <rPr>
        <sz val="8"/>
        <rFont val="宋体"/>
        <charset val="134"/>
      </rPr>
      <t xml:space="preserve">采用企业+合作社+贫困户的集中养殖模式。
</t>
    </r>
    <r>
      <rPr>
        <b/>
        <sz val="8"/>
        <rFont val="宋体"/>
        <charset val="134"/>
      </rPr>
      <t>绩效目标：</t>
    </r>
    <r>
      <rPr>
        <sz val="8"/>
        <rFont val="宋体"/>
        <charset val="134"/>
      </rPr>
      <t>项目可带动595户贫困户通过鹅养殖受益增收。</t>
    </r>
  </si>
  <si>
    <t>和田县布扎克乡鹅产业标准化养殖建设项目</t>
  </si>
  <si>
    <t>布扎克乡坎特艾日克村</t>
  </si>
  <si>
    <r>
      <rPr>
        <b/>
        <sz val="8"/>
        <rFont val="宋体"/>
        <charset val="134"/>
      </rPr>
      <t>建设规模:</t>
    </r>
    <r>
      <rPr>
        <sz val="8"/>
        <rFont val="宋体"/>
        <charset val="134"/>
      </rPr>
      <t xml:space="preserve">新建鹅舍10座，合计6000平方米。
</t>
    </r>
    <r>
      <rPr>
        <b/>
        <sz val="8"/>
        <rFont val="宋体"/>
        <charset val="134"/>
      </rPr>
      <t>建设内容：</t>
    </r>
    <r>
      <rPr>
        <sz val="8"/>
        <rFont val="宋体"/>
        <charset val="134"/>
      </rPr>
      <t xml:space="preserve">新建标准化鹅舍10座，其中：坎特艾日克村10座，每座600平方米，地上一层，养殖围栏、配套室外给排水、供配电等其他相关附属配套设施。
</t>
    </r>
    <r>
      <rPr>
        <b/>
        <sz val="8"/>
        <rFont val="宋体"/>
        <charset val="134"/>
      </rPr>
      <t>绩效目标：</t>
    </r>
    <r>
      <rPr>
        <sz val="8"/>
        <rFont val="宋体"/>
        <charset val="134"/>
      </rPr>
      <t>可以供给150户贫困户集中发展鹅养殖受益增收。</t>
    </r>
  </si>
  <si>
    <t>和田县色格孜库勒乡鹅产业标准化养殖建设项目</t>
  </si>
  <si>
    <t>色格孜库库勒乡木巴格村</t>
  </si>
  <si>
    <r>
      <rPr>
        <b/>
        <sz val="8"/>
        <rFont val="宋体"/>
        <charset val="134"/>
      </rPr>
      <t>建设规模：</t>
    </r>
    <r>
      <rPr>
        <sz val="8"/>
        <rFont val="宋体"/>
        <charset val="134"/>
      </rPr>
      <t>建设面积2400㎡。</t>
    </r>
    <r>
      <rPr>
        <b/>
        <sz val="8"/>
        <rFont val="宋体"/>
        <charset val="134"/>
      </rPr>
      <t xml:space="preserve">
建设内容：</t>
    </r>
    <r>
      <rPr>
        <sz val="8"/>
        <rFont val="宋体"/>
        <charset val="134"/>
      </rPr>
      <t>鹅养殖棚4座，每座鹅舍600㎡共2400㎡，建筑结构为钢结构并配套附属设施等。</t>
    </r>
    <r>
      <rPr>
        <b/>
        <sz val="8"/>
        <rFont val="宋体"/>
        <charset val="134"/>
      </rPr>
      <t xml:space="preserve">
绩效目标：</t>
    </r>
    <r>
      <rPr>
        <sz val="8"/>
        <rFont val="宋体"/>
        <charset val="134"/>
      </rPr>
      <t>项目运营后可带动50户贫困户集中养殖鹅，通过发展产业保证贫困户脱贫后不返贫，而且养殖鹅既能增加建档立卡贫困户的经济收入，促进农业生产，又可生产农家肥，降低生产费用。</t>
    </r>
  </si>
  <si>
    <t>和田县英阿瓦提乡鹅产业标准化养殖建设项目</t>
  </si>
  <si>
    <t>英阿瓦提乡欧坦村</t>
  </si>
  <si>
    <r>
      <rPr>
        <b/>
        <sz val="8"/>
        <rFont val="宋体"/>
        <charset val="134"/>
      </rPr>
      <t>建设内容：</t>
    </r>
    <r>
      <rPr>
        <sz val="8"/>
        <rFont val="宋体"/>
        <charset val="134"/>
      </rPr>
      <t>新建鹅养殖舍10栋。</t>
    </r>
    <r>
      <rPr>
        <b/>
        <sz val="8"/>
        <rFont val="宋体"/>
        <charset val="134"/>
      </rPr>
      <t xml:space="preserve">
建设规模：</t>
    </r>
    <r>
      <rPr>
        <sz val="8"/>
        <rFont val="宋体"/>
        <charset val="134"/>
      </rPr>
      <t>新建鹅养殖舍10栋，总建筑面积6000平方米，配套室外给排水、供配电等其他相关附属配套设施。</t>
    </r>
    <r>
      <rPr>
        <b/>
        <sz val="8"/>
        <rFont val="宋体"/>
        <charset val="134"/>
      </rPr>
      <t xml:space="preserve">
绩效目标：</t>
    </r>
    <r>
      <rPr>
        <sz val="8"/>
        <rFont val="宋体"/>
        <charset val="134"/>
      </rPr>
      <t>带动446户贫困户通过鹅养殖受益增收。</t>
    </r>
  </si>
  <si>
    <t>和田县英艾日克乡鹅产业标准化养殖建设项目</t>
  </si>
  <si>
    <r>
      <rPr>
        <b/>
        <sz val="8"/>
        <rFont val="宋体"/>
        <charset val="134"/>
      </rPr>
      <t>建设规模：</t>
    </r>
    <r>
      <rPr>
        <sz val="8"/>
        <rFont val="宋体"/>
        <charset val="134"/>
      </rPr>
      <t>建设面积3000平米</t>
    </r>
    <r>
      <rPr>
        <b/>
        <sz val="8"/>
        <rFont val="宋体"/>
        <charset val="134"/>
      </rPr>
      <t xml:space="preserve">
建设内容：</t>
    </r>
    <r>
      <rPr>
        <sz val="8"/>
        <rFont val="宋体"/>
        <charset val="134"/>
      </rPr>
      <t>建设鹅养殖棚5座，每座面积600平方米（长50米，宽12米），每平方600元；配套室外给排水、供配电等其他相关附属配套设施。</t>
    </r>
    <r>
      <rPr>
        <b/>
        <sz val="8"/>
        <rFont val="宋体"/>
        <charset val="134"/>
      </rPr>
      <t xml:space="preserve">
绩效目标：</t>
    </r>
    <r>
      <rPr>
        <sz val="8"/>
        <rFont val="宋体"/>
        <charset val="134"/>
      </rPr>
      <t>项目可带动124户贫困户通过鹅养殖受益增收。</t>
    </r>
  </si>
  <si>
    <t>和田县吾宗肖乡鹅产业标准化养殖建设项目</t>
  </si>
  <si>
    <t>吾宗肖乡拉依喀村、亚勒古孜吉格代</t>
  </si>
  <si>
    <r>
      <rPr>
        <b/>
        <sz val="8"/>
        <rFont val="宋体"/>
        <charset val="134"/>
      </rPr>
      <t>建设规模：</t>
    </r>
    <r>
      <rPr>
        <sz val="8"/>
        <rFont val="宋体"/>
        <charset val="134"/>
      </rPr>
      <t xml:space="preserve">建设养殖舍8栋，总建筑面积4800平方米，涉及2个村。                                                                                               </t>
    </r>
    <r>
      <rPr>
        <b/>
        <sz val="8"/>
        <rFont val="宋体"/>
        <charset val="134"/>
      </rPr>
      <t>建设内容：</t>
    </r>
    <r>
      <rPr>
        <sz val="8"/>
        <rFont val="宋体"/>
        <charset val="134"/>
      </rPr>
      <t>吾宗肖乡拉依喀村、亚勒古孜吉格代每个村新建养鹅舍4栋，共计8栋，单栋面积600平方米；配套养殖设备，水电等其他相关附属配套设施。</t>
    </r>
    <r>
      <rPr>
        <b/>
        <sz val="8"/>
        <rFont val="宋体"/>
        <charset val="134"/>
      </rPr>
      <t xml:space="preserve">
绩效目标：</t>
    </r>
    <r>
      <rPr>
        <sz val="8"/>
        <rFont val="宋体"/>
        <charset val="134"/>
      </rPr>
      <t>项目可带动198户贫困户通过鹅养殖受益增收。</t>
    </r>
  </si>
  <si>
    <t>和田县喀什塔什乡鹧鸪养殖项目</t>
  </si>
  <si>
    <t>和田县喀什塔什乡库玛提村</t>
  </si>
  <si>
    <t>和田县喀什塔什乡人民政府</t>
  </si>
  <si>
    <r>
      <rPr>
        <b/>
        <sz val="8"/>
        <rFont val="宋体"/>
        <charset val="134"/>
      </rPr>
      <t>建设规模及建设内容：</t>
    </r>
    <r>
      <rPr>
        <sz val="8"/>
        <rFont val="宋体"/>
        <charset val="134"/>
      </rPr>
      <t>新建1800㎡养殖厂房（3座，每座600㎡含消毒室），孵化室一座（40平方米）,防疫室、库房80平方米等，购买种鸪36000只；10台孵化机（标准：载蛋量2-3万之间），鹧鸪养殖基地喂养系统（照明系统、饲喂系统、自动饮水系统、育雏设施、孵化机预备发电设施、育雏供暖设备等。笼具750组（含食、水管道、饮水槽）、水、电、暖等其他相关附属配套设备设施等。</t>
    </r>
    <r>
      <rPr>
        <b/>
        <sz val="8"/>
        <rFont val="宋体"/>
        <charset val="134"/>
      </rPr>
      <t xml:space="preserve">
绩效目标：</t>
    </r>
    <r>
      <rPr>
        <sz val="8"/>
        <rFont val="宋体"/>
        <charset val="134"/>
      </rPr>
      <t>项目建成后产权归村集体。养殖舍可解决20人就业，户均每人增收1200元.</t>
    </r>
  </si>
  <si>
    <t>和田县种鸽产业孵化机购买项目</t>
  </si>
  <si>
    <t>罕艾日克镇、吾宗肖乡、阿瓦提乡、英艾日克乡、塔瓦库勒乡</t>
  </si>
  <si>
    <r>
      <rPr>
        <b/>
        <sz val="8"/>
        <rFont val="宋体"/>
        <charset val="134"/>
      </rPr>
      <t>建设规模及建设内容：</t>
    </r>
    <r>
      <rPr>
        <sz val="8"/>
        <rFont val="宋体"/>
        <charset val="134"/>
      </rPr>
      <t xml:space="preserve">项目涉及5个乡，采购鸽子孵化机10台并发放至相关乡镇，其中罕艾日克镇1台、吾宗肖乡4台、阿瓦提乡2台、英艾日克乡1台、塔瓦库勒乡2台，每台1.5万元。
</t>
    </r>
    <r>
      <rPr>
        <b/>
        <sz val="8"/>
        <rFont val="宋体"/>
        <charset val="134"/>
      </rPr>
      <t>绩效目标：</t>
    </r>
    <r>
      <rPr>
        <sz val="8"/>
        <rFont val="宋体"/>
        <charset val="134"/>
      </rPr>
      <t>保障乡镇肉鸽产业发展，提高肉鸽养殖标准化程度，实现统一孵化、出壳、育成、出栏，达到商品化生产的标准，每台孵化机带动1名贫困户。</t>
    </r>
  </si>
  <si>
    <t>和田县朗如乡鹧鸪养殖基地育雏喂养系统提升改造项目</t>
  </si>
  <si>
    <t>朗如乡米提孜村、铁热克阿勒迪村</t>
  </si>
  <si>
    <t>和田县朗如乡人民政府</t>
  </si>
  <si>
    <r>
      <rPr>
        <b/>
        <sz val="8"/>
        <rFont val="宋体"/>
        <charset val="134"/>
      </rPr>
      <t>建设内容及建设规模：</t>
    </r>
    <r>
      <rPr>
        <sz val="8"/>
        <rFont val="宋体"/>
        <charset val="134"/>
      </rPr>
      <t xml:space="preserve">采购加工设备1套；孵化机10台（标准：载蛋量2-3万之间）；鹧鸪养殖基地喂养系统提升改造（照明系统改造、饲喂系统改造；自动饮水系统改造；育雏设施；孵化机预备发电设施；育雏供暖设施）。
</t>
    </r>
    <r>
      <rPr>
        <b/>
        <sz val="8"/>
        <rFont val="宋体"/>
        <charset val="134"/>
      </rPr>
      <t>经营模式：</t>
    </r>
    <r>
      <rPr>
        <sz val="8"/>
        <rFont val="宋体"/>
        <charset val="134"/>
      </rPr>
      <t xml:space="preserve">项目建成后，租给合作社收取租金，模式为合作社+村委会+贫困户。
</t>
    </r>
    <r>
      <rPr>
        <b/>
        <sz val="8"/>
        <rFont val="宋体"/>
        <charset val="134"/>
      </rPr>
      <t>绩效目标：</t>
    </r>
    <r>
      <rPr>
        <sz val="8"/>
        <rFont val="宋体"/>
        <charset val="134"/>
      </rPr>
      <t>项目建成后，产权、收益权归米提孜村、铁热克阿勒迪村，壮大村集体经济；带动6个贫困户就业，工资每人每月1000-1500元。</t>
    </r>
  </si>
  <si>
    <t>和田县种鸽养殖放飞棚建设项目</t>
  </si>
  <si>
    <r>
      <rPr>
        <b/>
        <sz val="8"/>
        <rFont val="宋体"/>
        <charset val="134"/>
      </rPr>
      <t>建设规模：</t>
    </r>
    <r>
      <rPr>
        <sz val="8"/>
        <rFont val="宋体"/>
        <charset val="134"/>
      </rPr>
      <t>新建10座放飞棚。</t>
    </r>
    <r>
      <rPr>
        <b/>
        <sz val="8"/>
        <rFont val="宋体"/>
        <charset val="134"/>
      </rPr>
      <t xml:space="preserve">
建设内容：</t>
    </r>
    <r>
      <rPr>
        <sz val="8"/>
        <rFont val="宋体"/>
        <charset val="134"/>
      </rPr>
      <t>1.新建10座放飞棚（含饲喂系统),建筑面积共2925平方米，每座292.5平方米，地上一层，钢结构；2.干粪棚1座，建筑面积426.39平方米；3.地坪硬化3600.47平方米；4.堆粪场硬化474平方米及铁艺大门2座；6.人车防疫隔离2.1米高，长610米；7.消毒室44.44平方米，室外给水管网386米，低压线路510米（含变压器），可视化防疫监控和消毒池1座。</t>
    </r>
    <r>
      <rPr>
        <b/>
        <sz val="8"/>
        <rFont val="宋体"/>
        <charset val="134"/>
      </rPr>
      <t xml:space="preserve">
经营模式：</t>
    </r>
    <r>
      <rPr>
        <sz val="8"/>
        <rFont val="宋体"/>
        <charset val="134"/>
      </rPr>
      <t xml:space="preserve">企业+农户  由企业负责运营，由和天下鸽业公司负责经营，并兑现项目8%分红。                      </t>
    </r>
    <r>
      <rPr>
        <b/>
        <sz val="8"/>
        <rFont val="宋体"/>
        <charset val="134"/>
      </rPr>
      <t xml:space="preserve">
绩效目标：</t>
    </r>
    <r>
      <rPr>
        <sz val="8"/>
        <rFont val="宋体"/>
        <charset val="134"/>
      </rPr>
      <t>向贫困户提供就业岗位10人并兑现8%效益分红。</t>
    </r>
  </si>
  <si>
    <t>和田县阿瓦提乡鸽产业标准化养殖建设及配套项目</t>
  </si>
  <si>
    <t>阿瓦提乡阿克恰勒村</t>
  </si>
  <si>
    <r>
      <rPr>
        <b/>
        <sz val="8"/>
        <rFont val="宋体"/>
        <charset val="134"/>
      </rPr>
      <t>建设规模及建设内容：</t>
    </r>
    <r>
      <rPr>
        <sz val="8"/>
        <rFont val="宋体"/>
        <charset val="134"/>
      </rPr>
      <t xml:space="preserve">新建600平方米鸽舍一栋，为单层轻钢结构建筑；采购200平方米成品混凝土配套用房；及鸽产业项目的配套设施。                                                                                                                                               
</t>
    </r>
    <r>
      <rPr>
        <b/>
        <sz val="8"/>
        <rFont val="宋体"/>
        <charset val="134"/>
      </rPr>
      <t>绩效目标：</t>
    </r>
    <r>
      <rPr>
        <sz val="8"/>
        <rFont val="宋体"/>
        <charset val="134"/>
      </rPr>
      <t>三栋鸽舍养殖鸽子7000对，带动140户贫困户发展鸽子产业，十联体鸽舍产权为村集体所有。满足产业发展需求，可有效带动贫困户发展鸽子产业增收。</t>
    </r>
  </si>
  <si>
    <t>和田县英艾日克乡鸽产业标准化养殖建设及配套项目</t>
  </si>
  <si>
    <r>
      <rPr>
        <b/>
        <sz val="8"/>
        <rFont val="宋体"/>
        <charset val="134"/>
      </rPr>
      <t>建设内容：</t>
    </r>
    <r>
      <rPr>
        <sz val="8"/>
        <rFont val="宋体"/>
        <charset val="134"/>
      </rPr>
      <t>对2座鸽舍相关附属配套设备设施等进行完善；新建饲草料房120㎡、锅炉房（彩钢）面积40㎡，及水、电、暖、消毒池、附属用房（消毒更衣间、药品间等），换气扇、等其他相关附属配套设备设施。</t>
    </r>
    <r>
      <rPr>
        <b/>
        <sz val="8"/>
        <rFont val="宋体"/>
        <charset val="134"/>
      </rPr>
      <t xml:space="preserve">
绩效目标：</t>
    </r>
    <r>
      <rPr>
        <sz val="8"/>
        <rFont val="宋体"/>
        <charset val="134"/>
      </rPr>
      <t>可带动30户贫困户通过鸽养殖产业受益增收。</t>
    </r>
  </si>
  <si>
    <t>和田县吾宗肖乡鸽产业标准化养殖建设及配套项目</t>
  </si>
  <si>
    <t>库木巴格村、库木喀依干村、柬萨库勒村、英尔博斯坦村</t>
  </si>
  <si>
    <r>
      <rPr>
        <b/>
        <sz val="8"/>
        <rFont val="宋体"/>
        <charset val="134"/>
      </rPr>
      <t>建设规模：</t>
    </r>
    <r>
      <rPr>
        <sz val="8"/>
        <rFont val="宋体"/>
        <charset val="134"/>
      </rPr>
      <t xml:space="preserve">对和田县吾宗肖乡4栋鸽舍进行改造增加必备附属设施；项目涉及，库木巴格村、库木喀依干村、柬萨库勒村、英尔博斯坦村4个行政村。
</t>
    </r>
    <r>
      <rPr>
        <b/>
        <sz val="8"/>
        <rFont val="宋体"/>
        <charset val="134"/>
      </rPr>
      <t>建设内容：</t>
    </r>
    <r>
      <rPr>
        <sz val="8"/>
        <rFont val="宋体"/>
        <charset val="134"/>
      </rPr>
      <t xml:space="preserve">对4栋鸽舍进行必要的附属改造提升及设施配套，包括饲料库房、孵化室、排风设备、采暖设备、变压器、防疫隔离带及生产监控设备等。
</t>
    </r>
    <r>
      <rPr>
        <b/>
        <sz val="8"/>
        <rFont val="宋体"/>
        <charset val="134"/>
      </rPr>
      <t>绩效目标：</t>
    </r>
    <r>
      <rPr>
        <sz val="8"/>
        <rFont val="宋体"/>
        <charset val="134"/>
      </rPr>
      <t>产权为村集体所有。满足产业发展需求，可有效带动贫困户发展鸽子产业增收。</t>
    </r>
  </si>
  <si>
    <t>和田县罕艾日克镇鸽产业标准化养殖建设及配套项目</t>
  </si>
  <si>
    <t>罕艾日克镇帕尔其村</t>
  </si>
  <si>
    <r>
      <rPr>
        <b/>
        <sz val="8"/>
        <rFont val="宋体"/>
        <charset val="134"/>
      </rPr>
      <t>建设规模及建设内容：</t>
    </r>
    <r>
      <rPr>
        <sz val="8"/>
        <rFont val="宋体"/>
        <charset val="134"/>
      </rPr>
      <t>新建鸽舍1座，规模为55*12=660平米，配套库房、孵化室，水电暖等其他相关附属配套设备设施。</t>
    </r>
    <r>
      <rPr>
        <b/>
        <sz val="8"/>
        <rFont val="宋体"/>
        <charset val="134"/>
      </rPr>
      <t xml:space="preserve">
绩效目标：</t>
    </r>
    <r>
      <rPr>
        <sz val="8"/>
        <rFont val="宋体"/>
        <charset val="134"/>
      </rPr>
      <t>养殖种鸽2300对，带动50户贫困户增收，户均年增收1万元。</t>
    </r>
  </si>
  <si>
    <t>和田县英阿瓦提乡鸽产业标准化养殖建设及配套项目</t>
  </si>
  <si>
    <t>英阿瓦提乡欧亚勒艾日克村，尕巴什村</t>
  </si>
  <si>
    <r>
      <rPr>
        <b/>
        <sz val="8"/>
        <rFont val="宋体"/>
        <charset val="134"/>
      </rPr>
      <t>建设内容：</t>
    </r>
    <r>
      <rPr>
        <sz val="8"/>
        <rFont val="宋体"/>
        <charset val="134"/>
      </rPr>
      <t xml:space="preserve">采购建设1台250KVA油浸式变压器，12台换气扇，12台冷风机，DN20PP-R给水管600米，鸽子饮水点6处，DN25镀锌采暖管600米，铸铁暖气片1280片，DN20聚氯乙烯塑料电线管600米，BV2.5管内穿线2100米。
</t>
    </r>
    <r>
      <rPr>
        <b/>
        <sz val="8"/>
        <rFont val="宋体"/>
        <charset val="134"/>
      </rPr>
      <t>绩效目标：</t>
    </r>
    <r>
      <rPr>
        <sz val="8"/>
        <rFont val="宋体"/>
        <charset val="134"/>
      </rPr>
      <t>增加贫困户收入，可带动30户贫困户增收，户均增收2万元。</t>
    </r>
  </si>
  <si>
    <t>和田县喀什塔什乡饲草料加工基地建设项目</t>
  </si>
  <si>
    <t>和田县喀什塔什乡阿潘多克村</t>
  </si>
  <si>
    <r>
      <rPr>
        <b/>
        <sz val="8"/>
        <rFont val="宋体"/>
        <charset val="134"/>
      </rPr>
      <t>建设内容：</t>
    </r>
    <r>
      <rPr>
        <sz val="8"/>
        <rFont val="宋体"/>
        <charset val="134"/>
      </rPr>
      <t xml:space="preserve">1500亩饲草料基地建设，储草棚2处，饲料颗粒加工厂1座
</t>
    </r>
    <r>
      <rPr>
        <b/>
        <sz val="8"/>
        <rFont val="宋体"/>
        <charset val="134"/>
      </rPr>
      <t>建设规模：</t>
    </r>
    <r>
      <rPr>
        <sz val="8"/>
        <rFont val="宋体"/>
        <charset val="134"/>
      </rPr>
      <t xml:space="preserve">新平整土地1500亩，阿潘多克村建设苜蓿基地1500亩，新建储草棚2座600平方米，新建饲料颗粒加工厂1座200平方米，及附属配套设施。
</t>
    </r>
    <r>
      <rPr>
        <b/>
        <sz val="8"/>
        <rFont val="宋体"/>
        <charset val="134"/>
      </rPr>
      <t>经营模式：</t>
    </r>
    <r>
      <rPr>
        <sz val="8"/>
        <rFont val="宋体"/>
        <charset val="134"/>
      </rPr>
      <t xml:space="preserve">合作社+村委会+农户
</t>
    </r>
    <r>
      <rPr>
        <b/>
        <sz val="8"/>
        <rFont val="宋体"/>
        <charset val="134"/>
      </rPr>
      <t>绩效目标：</t>
    </r>
    <r>
      <rPr>
        <sz val="8"/>
        <rFont val="宋体"/>
        <charset val="134"/>
      </rPr>
      <t>第一年产干草800吨，加工颗粒饲料按市场价2500元一吨，可产值200万元，后续年产干草1000吨，可产值250万元：解决10人就业问题，可带动10人就业，每月人均可达1200元工资。</t>
    </r>
  </si>
  <si>
    <t>和田县经济新区饲草基地建设项目</t>
  </si>
  <si>
    <t>项目建设内容及规模：采购中心支轴式喷灌机共30台、平移式喷灌机9台、卷盘式喷灌机30台、水肥一体化设备40套。
龙头企业：新疆博正农业科技有限责任公司
绩效目标：以鹅、兔产业发展为契机，大力建设人工饲草料基地，不断强化和完善饲草料生产、收割、运输、储藏、加工、流动销售等饲草产业化体系建设，努力将和田县打造成优质畜产品供应基地和饲草料生产基地。项目建设内容及规模：种植饲草5000亩，配套水利设施设备，每亩补助2000元。</t>
  </si>
  <si>
    <t>和田县色格孜库勒乡蔬菜大棚建设项目</t>
  </si>
  <si>
    <r>
      <rPr>
        <b/>
        <sz val="8"/>
        <rFont val="宋体"/>
        <charset val="134"/>
      </rPr>
      <t>建设内容：</t>
    </r>
    <r>
      <rPr>
        <sz val="8"/>
        <rFont val="宋体"/>
        <charset val="134"/>
      </rPr>
      <t xml:space="preserve">色格孜库勒乡欧尔奴什村新建蔬菜大棚4座，每座占地1亩，建筑为钢架结构，每座大棚15万元。
</t>
    </r>
    <r>
      <rPr>
        <b/>
        <sz val="8"/>
        <rFont val="宋体"/>
        <charset val="134"/>
      </rPr>
      <t>绩效目标：</t>
    </r>
    <r>
      <rPr>
        <sz val="8"/>
        <rFont val="宋体"/>
        <charset val="134"/>
      </rPr>
      <t>产权归村委会所有，通过出租的方式每座每年租金2000元，12座租金2.4万，村委会冬季育苗可招聘公益性岗位2名，每人每月800元，带动2户5人收益；农民承包大棚每年每座增收1.4万，4座共可增收1.4万元，可带动4户16人增收；</t>
    </r>
  </si>
  <si>
    <t>和田县拉依喀乡饲草料基地建设项目</t>
  </si>
  <si>
    <r>
      <rPr>
        <b/>
        <sz val="8"/>
        <rFont val="宋体"/>
        <charset val="134"/>
      </rPr>
      <t>建设规模：</t>
    </r>
    <r>
      <rPr>
        <sz val="8"/>
        <rFont val="宋体"/>
        <charset val="134"/>
      </rPr>
      <t>拉依喀乡平整土地445亩，铺设445亩滴灌带，拖拉机一台，蓄水池两台（500立方一个），250平米附属用房及配套设施。。</t>
    </r>
    <r>
      <rPr>
        <b/>
        <sz val="8"/>
        <rFont val="宋体"/>
        <charset val="134"/>
      </rPr>
      <t xml:space="preserve">
经营模式</t>
    </r>
    <r>
      <rPr>
        <sz val="8"/>
        <rFont val="宋体"/>
        <charset val="134"/>
      </rPr>
      <t>：由企业或者合作社管理，项目建成后可使建档立卡贫困户直接受益。</t>
    </r>
    <r>
      <rPr>
        <b/>
        <sz val="8"/>
        <rFont val="宋体"/>
        <charset val="134"/>
      </rPr>
      <t xml:space="preserve">
绩效目标：</t>
    </r>
    <r>
      <rPr>
        <sz val="8"/>
        <rFont val="宋体"/>
        <charset val="134"/>
      </rPr>
      <t>直接解决我乡饲草料不足的问题，提高畜牧养殖质量，带动贫困户增收致富。</t>
    </r>
  </si>
  <si>
    <t>和田县塔瓦库勒乡辣椒育苗基地建设项目（二期）</t>
  </si>
  <si>
    <t>和田县塔瓦库勒乡巴克墩村</t>
  </si>
  <si>
    <r>
      <rPr>
        <b/>
        <sz val="8"/>
        <rFont val="宋体"/>
        <charset val="134"/>
      </rPr>
      <t>建设规模：</t>
    </r>
    <r>
      <rPr>
        <sz val="8"/>
        <rFont val="宋体"/>
        <charset val="134"/>
      </rPr>
      <t>新建辣椒育苗大棚90座，配套育苗设施、水电、基质、棉被等设施。</t>
    </r>
    <r>
      <rPr>
        <b/>
        <sz val="8"/>
        <rFont val="宋体"/>
        <charset val="134"/>
      </rPr>
      <t xml:space="preserve">
建设内容：</t>
    </r>
    <r>
      <rPr>
        <sz val="8"/>
        <rFont val="宋体"/>
        <charset val="134"/>
      </rPr>
      <t xml:space="preserve">新建钢架辣椒育苗大棚90座，总建筑面积59616㎡，每座大棚建筑面积662.4㎡，地上一层，钢结构，建筑高度2.5m，配套室外给水及供配电。采购物资，如：辣椒种子、基质、蛭石、苗盘等。
</t>
    </r>
    <r>
      <rPr>
        <b/>
        <sz val="8"/>
        <rFont val="宋体"/>
        <charset val="134"/>
      </rPr>
      <t>绩效目标：</t>
    </r>
    <r>
      <rPr>
        <sz val="8"/>
        <rFont val="宋体"/>
        <charset val="134"/>
      </rPr>
      <t xml:space="preserve">带动90户贫困户增收，户均每年增收不低于10000元。 
</t>
    </r>
    <r>
      <rPr>
        <b/>
        <sz val="8"/>
        <rFont val="宋体"/>
        <charset val="134"/>
      </rPr>
      <t>管理经营模式：</t>
    </r>
    <r>
      <rPr>
        <sz val="8"/>
        <rFont val="宋体"/>
        <charset val="134"/>
      </rPr>
      <t>产权归村集体，成立辣椒种植合作社，由合作社经营管理。大棚育苗两季、种植一季，从巩固提升户中选择有管理种植能力90户农民。每户负责一座大棚的管理种植。分两季进行色素辣椒育苗，每季每座大棚育苗50万穴，90座大棚可育苗9000万穴。可实现全乡18000亩色素辣椒种植。每穴辣椒苗价格0.1元。其中：直接成本0.07元（种子、基质、蛭石）资金留辣椒合作社“滚动”发展。0.02元作为农户管理大棚的收益，每户收益1万元。0.01元作为村集体收益，2000万穴辣椒苗村集体收益20万元用于全乡折股量化。第三季进行秋延晚蔬菜种植。每座棚约收益3000元。两季每棚种植户约收益23000元。此项目建设既可以带动90户增收，更能带动全乡辣椒产业持续发展。</t>
    </r>
  </si>
  <si>
    <t>和田县香菇扶贫产业园建设项目</t>
  </si>
  <si>
    <t>和田县高新农业经济新区</t>
  </si>
  <si>
    <r>
      <rPr>
        <b/>
        <sz val="8"/>
        <rFont val="宋体"/>
        <charset val="134"/>
      </rPr>
      <t>建设内容：</t>
    </r>
    <r>
      <rPr>
        <sz val="8"/>
        <rFont val="宋体"/>
        <charset val="134"/>
      </rPr>
      <t>新建和田县香菇扶贫产业园，由政府和企业共同投资建设，</t>
    </r>
    <r>
      <rPr>
        <b/>
        <sz val="8"/>
        <rFont val="宋体"/>
        <charset val="134"/>
      </rPr>
      <t>政府投资内容为</t>
    </r>
    <r>
      <rPr>
        <sz val="8"/>
        <rFont val="宋体"/>
        <charset val="134"/>
      </rPr>
      <t>：采购香菇生产所需设备，包括拌料、装袋、接种、净化、通风设备、设施等，投资4000万元；</t>
    </r>
    <r>
      <rPr>
        <b/>
        <sz val="8"/>
        <rFont val="宋体"/>
        <charset val="134"/>
      </rPr>
      <t>企业投资内容为：</t>
    </r>
    <r>
      <rPr>
        <sz val="8"/>
        <rFont val="宋体"/>
        <charset val="134"/>
      </rPr>
      <t xml:space="preserve">新建香菇育菌车间3栋、菌包车间1栋、烘干车间1栋及配套设施。投资5600万元。                                        
</t>
    </r>
    <r>
      <rPr>
        <b/>
        <sz val="8"/>
        <rFont val="宋体"/>
        <charset val="134"/>
      </rPr>
      <t>龙头企业：</t>
    </r>
    <r>
      <rPr>
        <sz val="8"/>
        <rFont val="宋体"/>
        <charset val="134"/>
      </rPr>
      <t>新疆昆仑生物科技有限公司</t>
    </r>
    <r>
      <rPr>
        <b/>
        <sz val="8"/>
        <rFont val="宋体"/>
        <charset val="134"/>
      </rPr>
      <t xml:space="preserve">
运营模式:</t>
    </r>
    <r>
      <rPr>
        <sz val="8"/>
        <rFont val="宋体"/>
        <charset val="134"/>
      </rPr>
      <t xml:space="preserve">采取“龙头企业+基地+合作社+农户”方式，统一原料供应、统一技术指导、统一产品管理、统一病害防治、统一收购销售，分户种植的五统一分模式进行。
</t>
    </r>
    <r>
      <rPr>
        <b/>
        <sz val="8"/>
        <rFont val="宋体"/>
        <charset val="134"/>
      </rPr>
      <t>绩效目标：</t>
    </r>
    <r>
      <rPr>
        <sz val="8"/>
        <rFont val="宋体"/>
        <charset val="134"/>
      </rPr>
      <t>企业有偿使用扶贫资金购置的设备，租赁费按照扶贫资金投资的8%计取（以实际财务支出金额为准），企业独立经营，自负盈亏。项目建成后，根据香菇菌包生产需求，可带动生产、接种、运输、管理岗位人员就业150人，月工资不低于2000元/月。</t>
    </r>
  </si>
  <si>
    <t>和田县菌类种植设备采购项目</t>
  </si>
  <si>
    <r>
      <rPr>
        <b/>
        <sz val="8"/>
        <rFont val="宋体"/>
        <charset val="134"/>
      </rPr>
      <t>建设规模及内容：</t>
    </r>
    <r>
      <rPr>
        <sz val="8"/>
        <rFont val="宋体"/>
        <charset val="134"/>
      </rPr>
      <t xml:space="preserve">采购菌类设备，包括全自动菌包生产线14台、食用菌设备数据采集联网控制系统14套、食用菌皮带输送线(宽度0.58m*高0.3m)48米、全自动菌类接种机12台、食用菌皮带输送线(宽度0.58m*高0.6m)48米、食用菌接种室联网控制系统3套。
</t>
    </r>
    <r>
      <rPr>
        <b/>
        <sz val="8"/>
        <rFont val="宋体"/>
        <charset val="134"/>
      </rPr>
      <t>合作企业：</t>
    </r>
    <r>
      <rPr>
        <sz val="8"/>
        <rFont val="宋体"/>
        <charset val="134"/>
      </rPr>
      <t xml:space="preserve">新疆昆仑生物科技有限公司。
</t>
    </r>
    <r>
      <rPr>
        <b/>
        <sz val="8"/>
        <rFont val="宋体"/>
        <charset val="134"/>
      </rPr>
      <t>经营模式：</t>
    </r>
    <r>
      <rPr>
        <sz val="8"/>
        <rFont val="宋体"/>
        <charset val="134"/>
      </rPr>
      <t xml:space="preserve">采取“政府+合作企业+贫困户”的经营模式，全面推行标准化、产业化生产模式。
</t>
    </r>
    <r>
      <rPr>
        <b/>
        <sz val="8"/>
        <rFont val="宋体"/>
        <charset val="134"/>
      </rPr>
      <t>绩效目标：</t>
    </r>
    <r>
      <rPr>
        <sz val="8"/>
        <rFont val="宋体"/>
        <charset val="134"/>
      </rPr>
      <t>政府在投资完成后，按照最终实际投资额每年以租赁形式固定收取8%的租金。政府将收取租赁费用中的10万元，用于分配到和田县经济新区和安新村、和康新村村委会每村5万元，用于壮大村集体经济收入；其余租赁费根据最终确定的受益户名单进行合理收益分红。</t>
    </r>
  </si>
  <si>
    <t>和田县食用菌棚改造项目</t>
  </si>
  <si>
    <r>
      <rPr>
        <b/>
        <sz val="8"/>
        <rFont val="宋体"/>
        <charset val="134"/>
      </rPr>
      <t>建设规模：</t>
    </r>
    <r>
      <rPr>
        <sz val="8"/>
        <rFont val="宋体"/>
        <charset val="134"/>
      </rPr>
      <t xml:space="preserve">改造原有老旧温室大棚79座及配套水电设施，每座540平方米合计59400平方米，用于发展食用苗（香菇）种植。
</t>
    </r>
    <r>
      <rPr>
        <b/>
        <sz val="8"/>
        <rFont val="宋体"/>
        <charset val="134"/>
      </rPr>
      <t>建设内容：</t>
    </r>
    <r>
      <rPr>
        <sz val="8"/>
        <rFont val="宋体"/>
        <charset val="134"/>
      </rPr>
      <t xml:space="preserve">1.改造79座旧棚，棚内增加拱棚，2.更换配套水电管线。
</t>
    </r>
    <r>
      <rPr>
        <b/>
        <sz val="8"/>
        <rFont val="宋体"/>
        <charset val="134"/>
      </rPr>
      <t>龙头企业：</t>
    </r>
    <r>
      <rPr>
        <sz val="8"/>
        <rFont val="宋体"/>
        <charset val="134"/>
      </rPr>
      <t xml:space="preserve">新疆昆仑生物科技有限公司
</t>
    </r>
    <r>
      <rPr>
        <b/>
        <sz val="8"/>
        <rFont val="宋体"/>
        <charset val="134"/>
      </rPr>
      <t>绩效目标：</t>
    </r>
    <r>
      <rPr>
        <sz val="8"/>
        <rFont val="宋体"/>
        <charset val="134"/>
      </rPr>
      <t>使用每个棚种植过程中使用长期使用1个贫困户，月工资不少于2000元；同时为全县食用菌退广种植提供保障。</t>
    </r>
  </si>
  <si>
    <t>和田县香菇菌包补助项目</t>
  </si>
  <si>
    <t>和田县布扎克乡、拉依喀乡、巴格其镇、罕艾日克镇、英阿瓦提乡、朗如乡、色格孜库勒乡、英艾日克乡、吾宗肖乡</t>
  </si>
  <si>
    <r>
      <rPr>
        <b/>
        <sz val="8"/>
        <rFont val="宋体"/>
        <charset val="134"/>
      </rPr>
      <t>建设规模：</t>
    </r>
    <r>
      <rPr>
        <sz val="8"/>
        <rFont val="宋体"/>
        <charset val="134"/>
      </rPr>
      <t>2020年全县计划生产菌包3000万袋，为提高香菇种植农户的积极性，根据全县计划生产菌包数量，每袋菌包通过扶贫资金进行补助2元(对首批示范户每包补助4元）。投资6000万元。</t>
    </r>
    <r>
      <rPr>
        <b/>
        <sz val="8"/>
        <rFont val="宋体"/>
        <charset val="134"/>
      </rPr>
      <t xml:space="preserve">
经营模式：香</t>
    </r>
    <r>
      <rPr>
        <sz val="8"/>
        <rFont val="宋体"/>
        <charset val="134"/>
      </rPr>
      <t>菇菌包购买由建档立卡贫困户按照香菇菌包标准由建档立卡贫困户自行购买或委托村两委到食用菌生产龙头企业进行购买，通过“一卡通”将香菇菌包补助资金打给建档立卡贫困户，而后由建档立卡贫困户将菌包补助打入龙头企业，龙头企业按合同要求，及时将合格的菌包发放给种植农户，待香菇回收后，将剩余的菌包款折合扣除。</t>
    </r>
    <r>
      <rPr>
        <b/>
        <sz val="8"/>
        <rFont val="宋体"/>
        <charset val="134"/>
      </rPr>
      <t xml:space="preserve">
龙头企业：</t>
    </r>
    <r>
      <rPr>
        <sz val="8"/>
        <rFont val="宋体"/>
        <charset val="134"/>
      </rPr>
      <t>新疆昆仑生物科技有限公司。</t>
    </r>
    <r>
      <rPr>
        <b/>
        <sz val="8"/>
        <rFont val="宋体"/>
        <charset val="134"/>
      </rPr>
      <t xml:space="preserve">
绩效目标：</t>
    </r>
    <r>
      <rPr>
        <sz val="8"/>
        <rFont val="宋体"/>
        <charset val="134"/>
      </rPr>
      <t>企业确保农户购入的菌包成本价8元（每个菌包袋长60公分，直径18公分，每个菌包可产鲜菇不得低于1.5公斤），生产出的香菇由企业采取保护价全部收购，鲜香菇收购价格9元/公斤，每只菌包产出的香菇收益可达13.5元左右，除去成本8元，每个菌包纯收入可达5.5元。项目实施后，可有效带动香菇产业发展，为规模化发展香菇产业奠定了基础，保障了食用菌规模，有效增加了建档立卡受益贫困户收入，调动了建档立卡贫困户发展食用菌产业的积极性。</t>
    </r>
  </si>
  <si>
    <t>2020年多胎母羊入户补助项目</t>
  </si>
  <si>
    <t>阿瓦提乡、拉依喀乡、朗如乡、罕艾日克镇</t>
  </si>
  <si>
    <t>阿瓦提乡、拉依喀乡、朗如乡、罕艾日克镇人民政府</t>
  </si>
  <si>
    <r>
      <rPr>
        <b/>
        <sz val="8"/>
        <rFont val="宋体"/>
        <charset val="134"/>
      </rPr>
      <t>项目规模：</t>
    </r>
    <r>
      <rPr>
        <sz val="8"/>
        <rFont val="宋体"/>
        <charset val="134"/>
      </rPr>
      <t>补助多胎母羊8000只。</t>
    </r>
    <r>
      <rPr>
        <b/>
        <sz val="8"/>
        <rFont val="宋体"/>
        <charset val="134"/>
      </rPr>
      <t xml:space="preserve">
建设内容：</t>
    </r>
    <r>
      <rPr>
        <sz val="8"/>
        <rFont val="宋体"/>
        <charset val="134"/>
      </rPr>
      <t xml:space="preserve">贫困户自购买怀胎40天以上的周岁母羊，保证生产双羔、保证两年三胎；每只羊补贴1050元，羔羊出生并长成至28-32千克出栏时，由企业统一回收，回收价为1000元/只（超过30千克的每千克增加32元）；贫困户在收到怀胎母羊后全部的饲养过程中由企业保障技术服务。
</t>
    </r>
    <r>
      <rPr>
        <b/>
        <sz val="8"/>
        <rFont val="宋体"/>
        <charset val="134"/>
      </rPr>
      <t>补助标准：</t>
    </r>
    <r>
      <rPr>
        <sz val="8"/>
        <rFont val="宋体"/>
        <charset val="134"/>
      </rPr>
      <t xml:space="preserve">贫困户自购，怀胎40天以上的周岁多胎母羊，政府补贴1050元。
</t>
    </r>
    <r>
      <rPr>
        <b/>
        <sz val="8"/>
        <rFont val="宋体"/>
        <charset val="134"/>
      </rPr>
      <t>建设标准：</t>
    </r>
    <r>
      <rPr>
        <sz val="8"/>
        <rFont val="宋体"/>
        <charset val="134"/>
      </rPr>
      <t xml:space="preserve">怀胎40天以上的周岁多胎母羊，保证双羔、保证两年三胎，并且企业保证回收出栏多胎羊，回收标准：多胎羔羊出生并长成至28-32千克出栏时，由企业统一回收，回收价为1000元/只（超过30千克的每千克增加32元）。
</t>
    </r>
    <r>
      <rPr>
        <b/>
        <sz val="8"/>
        <rFont val="宋体"/>
        <charset val="134"/>
      </rPr>
      <t>龙头企业：</t>
    </r>
    <r>
      <rPr>
        <sz val="8"/>
        <rFont val="宋体"/>
        <charset val="134"/>
      </rPr>
      <t>和田县瞬远畜牧发展有限责任公司</t>
    </r>
    <r>
      <rPr>
        <b/>
        <sz val="8"/>
        <rFont val="宋体"/>
        <charset val="134"/>
      </rPr>
      <t xml:space="preserve">
绩效目标：</t>
    </r>
    <r>
      <rPr>
        <sz val="8"/>
        <rFont val="宋体"/>
        <charset val="134"/>
      </rPr>
      <t>和田县预计发展多胎生产母羊8000只，预计覆盖建档立卡贫困户1300户左右。按照户均养殖5-10只计算，每只多胎生产羊企业预算可收益450元，每户年纯利润可达2250-4500元。</t>
    </r>
  </si>
  <si>
    <t>和田县种兔入户综合补助项目</t>
  </si>
  <si>
    <t>和田县布扎克乡、拉依喀乡、巴格其镇、罕艾日克镇、英阿瓦提乡、塔瓦库勒乡、阿瓦提乡、色格孜库勒乡、英艾日克乡、吾宗肖乡</t>
  </si>
  <si>
    <t>和田县10个乡镇人民政府</t>
  </si>
  <si>
    <r>
      <rPr>
        <b/>
        <sz val="8"/>
        <rFont val="宋体"/>
        <charset val="134"/>
      </rPr>
      <t xml:space="preserve">建设规模: </t>
    </r>
    <r>
      <rPr>
        <sz val="8"/>
        <rFont val="宋体"/>
        <charset val="134"/>
      </rPr>
      <t xml:space="preserve">补助20万只种兔的养殖笼具笼位40万个及商品仔兔饲料。
</t>
    </r>
    <r>
      <rPr>
        <b/>
        <sz val="8"/>
        <rFont val="宋体"/>
        <charset val="134"/>
      </rPr>
      <t>建设内容：</t>
    </r>
    <r>
      <rPr>
        <sz val="8"/>
        <rFont val="宋体"/>
        <charset val="134"/>
      </rPr>
      <t xml:space="preserve">根据每户实际养殖种兔规模和购置笼具笼位数量，政府以资金补助的形式为每户购置的种兔养殖笼具笼位进行补助，每个笼位补助50元。每只种兔占用2个笼位,即：100元，及附属设施补助50元，小计补助150元；每只种兔出栏商品仔兔饲料补助150元，合计补助300元/种兔，对于只养殖商品兔的乡镇按照40:1的标准补助。                                                                               
</t>
    </r>
    <r>
      <rPr>
        <b/>
        <sz val="8"/>
        <rFont val="宋体"/>
        <charset val="134"/>
      </rPr>
      <t>补助标准：</t>
    </r>
    <r>
      <rPr>
        <sz val="8"/>
        <rFont val="宋体"/>
        <charset val="134"/>
      </rPr>
      <t xml:space="preserve">2020年每只种兔笼具及附属配套补助150元，饲草料补助150元，合计每只种兔补助300元；2019年每只附属配套补助50元，饲草料补助150元，合计每只种兔补助200元。
</t>
    </r>
    <r>
      <rPr>
        <b/>
        <sz val="8"/>
        <rFont val="宋体"/>
        <charset val="134"/>
      </rPr>
      <t>建设标准：</t>
    </r>
    <r>
      <rPr>
        <sz val="8"/>
        <rFont val="宋体"/>
        <charset val="134"/>
      </rPr>
      <t xml:space="preserve">1.笼具标准，每套笼具有四个笼位组成，每套笼具规格为长1.6米×0.82米。2.种兔标准，体重不低于3.5公斤、120日龄以上、防疫5次的父母代种兔。3.饲料补助标准：5000公斤以上的种兔和仔兔全价颗粒饲料,现市场价3元/公斤。
</t>
    </r>
    <r>
      <rPr>
        <b/>
        <sz val="8"/>
        <rFont val="宋体"/>
        <charset val="134"/>
      </rPr>
      <t>绩效目标：</t>
    </r>
    <r>
      <rPr>
        <sz val="8"/>
        <rFont val="宋体"/>
        <charset val="134"/>
      </rPr>
      <t>按每户养100只种兔、年可出栏4000只商品兔计算，企业进行回收，每只保底价5元，每户年纯利润可达2万元。</t>
    </r>
  </si>
  <si>
    <t>2020.10.30</t>
  </si>
  <si>
    <t>和田县鹧鸪(商品鸪)养殖补助项目</t>
  </si>
  <si>
    <t>朗如乡、喀什塔什乡</t>
  </si>
  <si>
    <t>和田县朗如乡人民政府、喀什塔什乡人民政府</t>
  </si>
  <si>
    <r>
      <rPr>
        <b/>
        <sz val="8"/>
        <rFont val="宋体"/>
        <charset val="134"/>
      </rPr>
      <t>建设规模:</t>
    </r>
    <r>
      <rPr>
        <sz val="8"/>
        <rFont val="宋体"/>
        <charset val="134"/>
      </rPr>
      <t xml:space="preserve">补助鹧鸪85万只。
</t>
    </r>
    <r>
      <rPr>
        <b/>
        <sz val="8"/>
        <rFont val="宋体"/>
        <charset val="134"/>
      </rPr>
      <t>建设内容：</t>
    </r>
    <r>
      <rPr>
        <sz val="8"/>
        <rFont val="宋体"/>
        <charset val="134"/>
      </rPr>
      <t xml:space="preserve">根据每户实际养殖鹧鸪规模，政府以资金补助的形式为每户进行补助。鸪苗每户1000只，每只补助8元。郎如乡补助800户鹧鸪80万只，喀什塔什乡鹧鸪5万只。
</t>
    </r>
    <r>
      <rPr>
        <b/>
        <sz val="8"/>
        <rFont val="宋体"/>
        <charset val="134"/>
      </rPr>
      <t>补助标准：</t>
    </r>
    <r>
      <rPr>
        <sz val="8"/>
        <rFont val="宋体"/>
        <charset val="134"/>
      </rPr>
      <t xml:space="preserve">每只补助8元。
</t>
    </r>
    <r>
      <rPr>
        <b/>
        <sz val="8"/>
        <rFont val="宋体"/>
        <charset val="134"/>
      </rPr>
      <t>建设标准：</t>
    </r>
    <r>
      <rPr>
        <sz val="8"/>
        <rFont val="宋体"/>
        <charset val="134"/>
      </rPr>
      <t>2日龄，防疫1次,健康鹧鸪苗、并符合国家相关规定标准</t>
    </r>
    <r>
      <rPr>
        <b/>
        <sz val="8"/>
        <rFont val="宋体"/>
        <charset val="134"/>
      </rPr>
      <t>。</t>
    </r>
    <r>
      <rPr>
        <sz val="8"/>
        <rFont val="宋体"/>
        <charset val="134"/>
      </rPr>
      <t xml:space="preserve">
</t>
    </r>
    <r>
      <rPr>
        <b/>
        <sz val="8"/>
        <rFont val="宋体"/>
        <charset val="134"/>
      </rPr>
      <t>绩效目标：</t>
    </r>
    <r>
      <rPr>
        <sz val="8"/>
        <rFont val="宋体"/>
        <charset val="134"/>
      </rPr>
      <t>项目建成后， 产权、管理收益权归建档立卡贫困户。贫困户可以通过养殖鹧鸪增收,出栏鹧鸪净利润约为6元/只，贫困户预计增收1.4万元/户。</t>
    </r>
  </si>
  <si>
    <t>和田县种鸽补助项目</t>
  </si>
  <si>
    <t>英艾日克乡、阿瓦提乡,塔瓦库勒乡,吾宗肖乡，英阿瓦提乡,布扎克乡，罕艾日克镇</t>
  </si>
  <si>
    <t>和田县7个英艾日克乡、阿瓦提乡,塔瓦库勒乡,吾宗肖乡，英阿瓦提乡,布扎克乡，罕艾日克镇</t>
  </si>
  <si>
    <r>
      <rPr>
        <b/>
        <sz val="8"/>
        <rFont val="宋体"/>
        <charset val="134"/>
      </rPr>
      <t>建设规模：</t>
    </r>
    <r>
      <rPr>
        <sz val="8"/>
        <rFont val="宋体"/>
        <charset val="134"/>
      </rPr>
      <t>补助种鸽10万羽。</t>
    </r>
    <r>
      <rPr>
        <b/>
        <sz val="8"/>
        <rFont val="宋体"/>
        <charset val="134"/>
      </rPr>
      <t xml:space="preserve">
建设内容：</t>
    </r>
    <r>
      <rPr>
        <sz val="8"/>
        <rFont val="宋体"/>
        <charset val="134"/>
      </rPr>
      <t>根据和田县实际情况，预计扶贫项目实施种鸽10万羽，每对种鸽补助100元，种鸽饲料补助20元/年。</t>
    </r>
    <r>
      <rPr>
        <b/>
        <sz val="8"/>
        <rFont val="宋体"/>
        <charset val="134"/>
      </rPr>
      <t xml:space="preserve">
补助标准：</t>
    </r>
    <r>
      <rPr>
        <sz val="8"/>
        <rFont val="宋体"/>
        <charset val="134"/>
      </rPr>
      <t xml:space="preserve">每对种鸽价格200元，其中：每对种鸽补助100元;一对种鸽饲料补助20元/年。
</t>
    </r>
    <r>
      <rPr>
        <b/>
        <sz val="8"/>
        <rFont val="宋体"/>
        <charset val="134"/>
      </rPr>
      <t>建设标准：</t>
    </r>
    <r>
      <rPr>
        <sz val="8"/>
        <rFont val="宋体"/>
        <charset val="134"/>
      </rPr>
      <t>1.种鸽标准，180日龄，防疫5次,健康种鸽、符合国家相关规定标准。2.饲料补助标准，选用全价配方饲料（玉米50%、豌豆20%、小麦12.5%、高粱7.5%、颗粒饲料10%），（一对种鸽每年自身消耗饲料33公斤、带仔消耗饲料18公斤）。</t>
    </r>
    <r>
      <rPr>
        <b/>
        <sz val="8"/>
        <rFont val="宋体"/>
        <charset val="134"/>
      </rPr>
      <t xml:space="preserve">
绩效目标：</t>
    </r>
    <r>
      <rPr>
        <sz val="8"/>
        <rFont val="宋体"/>
        <charset val="134"/>
      </rPr>
      <t>项目覆盖1000户建档立卡贫困户，按照户均养殖100对计算，每对种鸽企业预算可收益130元，预计每户年纯利润可达13000元。</t>
    </r>
  </si>
  <si>
    <t>和田县鹅苗补助项目</t>
  </si>
  <si>
    <r>
      <rPr>
        <b/>
        <sz val="8"/>
        <rFont val="宋体"/>
        <charset val="134"/>
      </rPr>
      <t>建设规模：</t>
    </r>
    <r>
      <rPr>
        <sz val="8"/>
        <rFont val="宋体"/>
        <charset val="134"/>
      </rPr>
      <t>补助鹅苗180万只。</t>
    </r>
    <r>
      <rPr>
        <b/>
        <sz val="8"/>
        <rFont val="宋体"/>
        <charset val="134"/>
      </rPr>
      <t xml:space="preserve">
建设内容: </t>
    </r>
    <r>
      <rPr>
        <sz val="8"/>
        <rFont val="宋体"/>
        <charset val="134"/>
      </rPr>
      <t xml:space="preserve">按照和田县“双覆盖”鹅产业养殖规模，对第一批鹅苗鹅苗补助20元/只；第二批只鹅苗进补助20元/只。
</t>
    </r>
    <r>
      <rPr>
        <b/>
        <sz val="8"/>
        <rFont val="宋体"/>
        <charset val="134"/>
      </rPr>
      <t>建设标准：</t>
    </r>
    <r>
      <rPr>
        <sz val="8"/>
        <rFont val="宋体"/>
        <charset val="134"/>
      </rPr>
      <t xml:space="preserve">1.鹅苗标准，体重不低于400克、25日龄以上（冬季35日龄以上）、防疫5次的鹅苗，并符合国家相关规定标准。
</t>
    </r>
    <r>
      <rPr>
        <b/>
        <sz val="8"/>
        <rFont val="宋体"/>
        <charset val="134"/>
      </rPr>
      <t>绩效目标：</t>
    </r>
    <r>
      <rPr>
        <sz val="8"/>
        <rFont val="宋体"/>
        <charset val="134"/>
      </rPr>
      <t>和田县预计出栏商品鹅300万羽，覆盖6000户建档立卡贫困户。按照户均养殖500羽计算，每只商品鹅企业保底收益8元，预计每户年纯利润可达4000元。</t>
    </r>
  </si>
  <si>
    <t>和田县塔瓦库勒乡产业发展电力配套项目</t>
  </si>
  <si>
    <t>和田县塔瓦库勒乡塔尔艾格勒村、巴克墩村</t>
  </si>
  <si>
    <r>
      <rPr>
        <b/>
        <sz val="8"/>
        <rFont val="宋体"/>
        <charset val="134"/>
      </rPr>
      <t>建设规模：</t>
    </r>
    <r>
      <rPr>
        <sz val="8"/>
        <rFont val="宋体"/>
        <charset val="134"/>
      </rPr>
      <t>新建配套电力（变压）设施4套；</t>
    </r>
    <r>
      <rPr>
        <b/>
        <sz val="8"/>
        <rFont val="宋体"/>
        <charset val="134"/>
      </rPr>
      <t xml:space="preserve">
建设内容：</t>
    </r>
    <r>
      <rPr>
        <sz val="8"/>
        <rFont val="宋体"/>
        <charset val="134"/>
      </rPr>
      <t>巴格墩村辣椒加工车间新建400KVA配套电力（变压）设施1套、1250KVA配套电力（变压）设施1套、1600KVA配套电力（变压）设施1套；塔尔艾格勒村冷库新建100KVA配套电力（变压）设施1套。</t>
    </r>
    <r>
      <rPr>
        <b/>
        <sz val="8"/>
        <rFont val="宋体"/>
        <charset val="134"/>
      </rPr>
      <t xml:space="preserve">
绩效目标：</t>
    </r>
    <r>
      <rPr>
        <sz val="8"/>
        <rFont val="宋体"/>
        <charset val="134"/>
      </rPr>
      <t>产权为村集体所有。满足辣椒产业发展电力供应需求，可有效带动贫困户种植辣椒增收。</t>
    </r>
  </si>
  <si>
    <t>和田县布扎克乡鸽产业养殖设施项目</t>
  </si>
  <si>
    <t>布扎克乡加依村</t>
  </si>
  <si>
    <r>
      <rPr>
        <b/>
        <sz val="8"/>
        <rFont val="宋体"/>
        <charset val="134"/>
      </rPr>
      <t>建设规模：</t>
    </r>
    <r>
      <rPr>
        <sz val="8"/>
        <rFont val="宋体"/>
        <charset val="134"/>
      </rPr>
      <t>新建10千伏线路及配电变压器安装。</t>
    </r>
    <r>
      <rPr>
        <b/>
        <sz val="8"/>
        <rFont val="宋体"/>
        <charset val="134"/>
      </rPr>
      <t xml:space="preserve">
建设内容：</t>
    </r>
    <r>
      <rPr>
        <sz val="8"/>
        <rFont val="宋体"/>
        <charset val="134"/>
      </rPr>
      <t>建设10千伏线路及配套变压器安装，新建10KV线路0.3千米，安装250千伏安配电变压器1台，10千伏永磁真空开关一台，高压计量1台、电能信息采集终端1台、低压二合一无攻柜1台，低压配电柜1台，柴油发电机及配套，成品混凝土移动房一间。</t>
    </r>
    <r>
      <rPr>
        <b/>
        <sz val="8"/>
        <rFont val="宋体"/>
        <charset val="134"/>
      </rPr>
      <t xml:space="preserve">
绩效目标：</t>
    </r>
    <r>
      <rPr>
        <sz val="8"/>
        <rFont val="宋体"/>
        <charset val="134"/>
      </rPr>
      <t>鸽产业养殖配套设施，可间接带动2人就业，其中1人为建档立卡贫困户,人均增收0.8万元/年。</t>
    </r>
  </si>
  <si>
    <t>和田县布扎克乡电力配套项目</t>
  </si>
  <si>
    <t>昆仑工业园区</t>
  </si>
  <si>
    <r>
      <rPr>
        <b/>
        <sz val="8"/>
        <rFont val="宋体"/>
        <charset val="134"/>
      </rPr>
      <t>建设规模及建设内容：</t>
    </r>
    <r>
      <rPr>
        <sz val="8"/>
        <rFont val="宋体"/>
        <charset val="134"/>
      </rPr>
      <t>新建变压器一台。兔产品加工车间建设一台箱式变压器及配套设备，一台型号ZBW-10/630KVA。用以保证车间正常运转，消防水池一座及配套。</t>
    </r>
    <r>
      <rPr>
        <b/>
        <sz val="8"/>
        <rFont val="宋体"/>
        <charset val="134"/>
      </rPr>
      <t xml:space="preserve">
绩效目标：</t>
    </r>
    <r>
      <rPr>
        <sz val="8"/>
        <rFont val="宋体"/>
        <charset val="134"/>
      </rPr>
      <t>保证车间正常运转。</t>
    </r>
  </si>
  <si>
    <t>和田县英阿瓦提乡扶贫车间电力配套设施设备采购项目</t>
  </si>
  <si>
    <r>
      <rPr>
        <b/>
        <sz val="8"/>
        <rFont val="宋体"/>
        <charset val="134"/>
      </rPr>
      <t>建设内容：</t>
    </r>
    <r>
      <rPr>
        <sz val="8"/>
        <rFont val="宋体"/>
        <charset val="134"/>
      </rPr>
      <t>采购800箱变2台，250油变3台及其配套设备；采购扶贫车间桥架及其配套设备。</t>
    </r>
    <r>
      <rPr>
        <b/>
        <sz val="8"/>
        <rFont val="宋体"/>
        <charset val="134"/>
      </rPr>
      <t xml:space="preserve">
建设规模</t>
    </r>
    <r>
      <rPr>
        <sz val="8"/>
        <rFont val="宋体"/>
        <charset val="134"/>
      </rPr>
      <t>：采购800箱变2台，250油变3台及其配套设备；采购扶贫车间桥架及其配套设备。</t>
    </r>
    <r>
      <rPr>
        <b/>
        <sz val="8"/>
        <rFont val="宋体"/>
        <charset val="134"/>
      </rPr>
      <t xml:space="preserve">
绩效目标：</t>
    </r>
    <r>
      <rPr>
        <sz val="8"/>
        <rFont val="宋体"/>
        <charset val="134"/>
      </rPr>
      <t>项目建成后，直接带动企业投入生产运营，带动300人就业，其中贫困户120人。</t>
    </r>
  </si>
  <si>
    <t>和田县英阿瓦提乡产业园附属配套设施项目</t>
  </si>
  <si>
    <r>
      <rPr>
        <b/>
        <sz val="8"/>
        <rFont val="宋体"/>
        <charset val="134"/>
      </rPr>
      <t>建设内容：</t>
    </r>
    <r>
      <rPr>
        <sz val="8"/>
        <rFont val="宋体"/>
        <charset val="134"/>
      </rPr>
      <t>建设产品库房2座1000平米。</t>
    </r>
    <r>
      <rPr>
        <b/>
        <sz val="8"/>
        <rFont val="宋体"/>
        <charset val="134"/>
      </rPr>
      <t xml:space="preserve">
建设规模：</t>
    </r>
    <r>
      <rPr>
        <sz val="8"/>
        <rFont val="宋体"/>
        <charset val="134"/>
      </rPr>
      <t>在乡级产业园新建产品库房2座，每座500平米。</t>
    </r>
    <r>
      <rPr>
        <b/>
        <sz val="8"/>
        <rFont val="宋体"/>
        <charset val="134"/>
      </rPr>
      <t xml:space="preserve">
绩效目标：</t>
    </r>
    <r>
      <rPr>
        <sz val="8"/>
        <rFont val="宋体"/>
        <charset val="134"/>
      </rPr>
      <t>可带动150户贫困户受益。</t>
    </r>
  </si>
  <si>
    <t>和田县拉依喀乡库木艾日克村扶贫车间配套设施项目</t>
  </si>
  <si>
    <t>拉依喀乡库木艾日克村</t>
  </si>
  <si>
    <r>
      <rPr>
        <b/>
        <sz val="8"/>
        <rFont val="宋体"/>
        <charset val="134"/>
      </rPr>
      <t>建设内容：</t>
    </r>
    <r>
      <rPr>
        <sz val="8"/>
        <rFont val="宋体"/>
        <charset val="134"/>
      </rPr>
      <t xml:space="preserve">在拉依喀乡库木艾日克村新建扶贫车间配电变压器250KV-A等相关附属配套设施。。
</t>
    </r>
    <r>
      <rPr>
        <b/>
        <sz val="8"/>
        <rFont val="宋体"/>
        <charset val="134"/>
      </rPr>
      <t>绩效目标：</t>
    </r>
    <r>
      <rPr>
        <sz val="8"/>
        <rFont val="宋体"/>
        <charset val="134"/>
      </rPr>
      <t>可带动15户建档立卡贫困户增收。</t>
    </r>
  </si>
  <si>
    <t>和田县布扎克乡扶贫车间电力配套项目</t>
  </si>
  <si>
    <t>布扎克乡肖尔艾日克村</t>
  </si>
  <si>
    <r>
      <rPr>
        <b/>
        <sz val="8"/>
        <rFont val="宋体"/>
        <charset val="134"/>
      </rPr>
      <t>建设内容：</t>
    </r>
    <r>
      <rPr>
        <sz val="8"/>
        <rFont val="宋体"/>
        <charset val="134"/>
      </rPr>
      <t>箱变1250KVA变压器两台、250KVA变压器三台、箱变630KVA和油变200KVA各一台及电采暖链接电缆线。</t>
    </r>
    <r>
      <rPr>
        <b/>
        <sz val="8"/>
        <rFont val="宋体"/>
        <charset val="134"/>
      </rPr>
      <t xml:space="preserve">
绩效目标：</t>
    </r>
    <r>
      <rPr>
        <sz val="8"/>
        <rFont val="宋体"/>
        <charset val="134"/>
      </rPr>
      <t>保障扶贫车间厂房及门面房用电需求。</t>
    </r>
  </si>
  <si>
    <t>和田县英艾日克乡扶贫车间配套项目</t>
  </si>
  <si>
    <t>英英艾日克乡恰木古鲁克乡</t>
  </si>
  <si>
    <r>
      <rPr>
        <b/>
        <sz val="8"/>
        <rFont val="宋体"/>
        <charset val="134"/>
      </rPr>
      <t>建设规模及建设内容：</t>
    </r>
    <r>
      <rPr>
        <sz val="8"/>
        <rFont val="宋体"/>
        <charset val="134"/>
      </rPr>
      <t>成品库房1000平米，半成平库房500平米，原材料库房500平米，</t>
    </r>
    <r>
      <rPr>
        <b/>
        <sz val="8"/>
        <rFont val="宋体"/>
        <charset val="134"/>
      </rPr>
      <t xml:space="preserve">
绩效目标：</t>
    </r>
    <r>
      <rPr>
        <sz val="8"/>
        <rFont val="宋体"/>
        <charset val="134"/>
      </rPr>
      <t>19年建成的扶贫车间已与和田县鸿振远鞋业有限公司签订协议，目前企业已开始运营，带动就业350余人，其中贫困户占150余人。该库房建成后大大缓解企业无成品库房、原材料库房的问题，大大提高企业运营成本。</t>
    </r>
  </si>
  <si>
    <t>和田县朗如乡扶贫车间配套设施项目</t>
  </si>
  <si>
    <t>朗如乡阔尕其巴什村、米提孜村、朗如村</t>
  </si>
  <si>
    <r>
      <rPr>
        <b/>
        <sz val="8"/>
        <rFont val="宋体"/>
        <charset val="134"/>
      </rPr>
      <t>建设规模：</t>
    </r>
    <r>
      <rPr>
        <sz val="8"/>
        <rFont val="宋体"/>
        <charset val="134"/>
      </rPr>
      <t xml:space="preserve">扶贫车间附属配套 ，涉及3个村。
</t>
    </r>
    <r>
      <rPr>
        <b/>
        <sz val="8"/>
        <rFont val="宋体"/>
        <charset val="134"/>
      </rPr>
      <t>建设内容：</t>
    </r>
    <r>
      <rPr>
        <sz val="8"/>
        <rFont val="宋体"/>
        <charset val="134"/>
      </rPr>
      <t xml:space="preserve">阔尕其巴什村鸽舍十联体配套建设：安装125kw变压器1台，线路1000米，共30万元；米提孜村扶贫车间附属配套：安装200kw变压器1台、80KW变压器1台，线路100米，共29万元；排扎瓦提村棚圈项目，安装80KW变压器1台，线路400米，共18万元。朗如乡就业产业园配备附属设施设备：附属设施7.2万元；生产设施（隔间费用）40万元，环氧地坪漆2800平方，30.8万元，共计78万元；米提孜村扶贫车间附属配套：安装玻璃钢化粪池1处100立方，10万元，供排水管网500米，10万元，共计20万元。
</t>
    </r>
    <r>
      <rPr>
        <b/>
        <sz val="8"/>
        <rFont val="宋体"/>
        <charset val="134"/>
      </rPr>
      <t>绩效目标：</t>
    </r>
    <r>
      <rPr>
        <sz val="8"/>
        <rFont val="宋体"/>
        <charset val="134"/>
      </rPr>
      <t>项目建成后，产权分别归朗如乡阔尕其巴什村、米提孜村、朗如村、排扎瓦提村村集体所有，满足产业发展的需求，可有效带动贫困户发展。</t>
    </r>
  </si>
  <si>
    <t>和田县吾宗肖乡产业发展配套项目</t>
  </si>
  <si>
    <t>拉依喀村、柬萨库勒村、巴格其村</t>
  </si>
  <si>
    <r>
      <rPr>
        <b/>
        <sz val="8"/>
        <rFont val="宋体"/>
        <charset val="134"/>
      </rPr>
      <t>建设内容：</t>
    </r>
    <r>
      <rPr>
        <sz val="8"/>
        <rFont val="宋体"/>
        <charset val="134"/>
      </rPr>
      <t xml:space="preserve">1.新采购5台变压器及配套设施，其中：拉依喀村兔养殖产业项目配套250千伏变压器1台，拉依喀村节水灌溉项目配套250千伏变压器1台，柬萨库勒村羊养殖合作社配套250千伏变压器1台，柬萨库勒村鱼塘配套250千伏变压器1台，亚勒古孜吉格代村菜窖配套250千伏变压器1台，小计75万元。2.对拉依喀村、塔西力克村、亚勒古孜吉格代村、沥青托尕依村的冷储项目配套降温设备20台，小计260万元。
</t>
    </r>
    <r>
      <rPr>
        <b/>
        <sz val="8"/>
        <rFont val="宋体"/>
        <charset val="134"/>
      </rPr>
      <t>绩效目标</t>
    </r>
    <r>
      <rPr>
        <sz val="8"/>
        <rFont val="宋体"/>
        <charset val="134"/>
      </rPr>
      <t>：解决卫星工厂、扶贫车间及其他扶贫产业项目电压不稳、电力不足、无配套设施等问题。</t>
    </r>
  </si>
  <si>
    <t>和田县布扎克乡兔产品加工厂车间基础设施建设项目</t>
  </si>
  <si>
    <t>和田县布扎克乡平安村</t>
  </si>
  <si>
    <r>
      <rPr>
        <b/>
        <sz val="8"/>
        <rFont val="宋体"/>
        <charset val="134"/>
        <scheme val="minor"/>
      </rPr>
      <t>建设内容：</t>
    </r>
    <r>
      <rPr>
        <sz val="8"/>
        <rFont val="宋体"/>
        <charset val="134"/>
        <scheme val="minor"/>
      </rPr>
      <t xml:space="preserve">对布扎克乡兔产品加工厂内2.675公里产业道路进行建设。
</t>
    </r>
    <r>
      <rPr>
        <b/>
        <sz val="8"/>
        <rFont val="宋体"/>
        <charset val="134"/>
        <scheme val="minor"/>
      </rPr>
      <t>绩效目标：</t>
    </r>
    <r>
      <rPr>
        <sz val="8"/>
        <rFont val="宋体"/>
        <charset val="134"/>
        <scheme val="minor"/>
      </rPr>
      <t>完善兔产品加工厂车间基础设施。</t>
    </r>
  </si>
  <si>
    <t>和田县巴格其镇恰喀村冷库电力配套项目</t>
  </si>
  <si>
    <t>巴格其镇恰喀村</t>
  </si>
  <si>
    <t>和田县巴格其镇镇人民政府</t>
  </si>
  <si>
    <r>
      <rPr>
        <b/>
        <sz val="8"/>
        <rFont val="宋体"/>
        <charset val="134"/>
      </rPr>
      <t>建设内容：</t>
    </r>
    <r>
      <rPr>
        <sz val="8"/>
        <rFont val="宋体"/>
        <charset val="134"/>
      </rPr>
      <t xml:space="preserve">在恰喀村已建成冷库完善配套设施：新建125KvA变压器一台，高压线路900米。                                                              
</t>
    </r>
    <r>
      <rPr>
        <b/>
        <sz val="8"/>
        <rFont val="宋体"/>
        <charset val="134"/>
      </rPr>
      <t>绩效目标：</t>
    </r>
    <r>
      <rPr>
        <sz val="8"/>
        <rFont val="宋体"/>
        <charset val="134"/>
      </rPr>
      <t>项目建成后增加村集体收入，每年1万元以上。</t>
    </r>
  </si>
  <si>
    <t>和田县色格孜库勒乡扶贫车间配套设施项目</t>
  </si>
  <si>
    <t>色格孜库勒乡色格孜库勒村</t>
  </si>
  <si>
    <r>
      <rPr>
        <b/>
        <sz val="8"/>
        <rFont val="宋体"/>
        <charset val="134"/>
      </rPr>
      <t>建设内容：</t>
    </r>
    <r>
      <rPr>
        <sz val="8"/>
        <rFont val="宋体"/>
        <charset val="134"/>
      </rPr>
      <t>为保证扶贫车间正常运行，解决电力不足的问题为扶贫车间、葡萄酒加工基地采购电锅炉，建设消防水池、化粪池、变压器等设施。</t>
    </r>
    <r>
      <rPr>
        <b/>
        <sz val="8"/>
        <rFont val="宋体"/>
        <charset val="134"/>
      </rPr>
      <t xml:space="preserve">
绩效目标：</t>
    </r>
    <r>
      <rPr>
        <sz val="8"/>
        <rFont val="宋体"/>
        <charset val="134"/>
      </rPr>
      <t>通过配套设施完善，确保扶贫车间正常运转并发挥效益，可带动400人就业，其中贫困户120人。</t>
    </r>
  </si>
  <si>
    <t>和田县巴格其镇扶贫车间配套设施项目</t>
  </si>
  <si>
    <t>巴格其镇比曾村</t>
  </si>
  <si>
    <r>
      <rPr>
        <b/>
        <sz val="8"/>
        <rFont val="宋体"/>
        <charset val="134"/>
      </rPr>
      <t>建设规模:</t>
    </r>
    <r>
      <rPr>
        <sz val="8"/>
        <rFont val="宋体"/>
        <charset val="134"/>
      </rPr>
      <t xml:space="preserve">巴格其镇扶贫车间配套箱变5台高压线路1800米
</t>
    </r>
    <r>
      <rPr>
        <b/>
        <sz val="8"/>
        <rFont val="宋体"/>
        <charset val="134"/>
      </rPr>
      <t>建设内容：</t>
    </r>
    <r>
      <rPr>
        <sz val="8"/>
        <rFont val="宋体"/>
        <charset val="134"/>
      </rPr>
      <t xml:space="preserve">巴格其镇新建扶贫车间电力配套设施建设箱变5台：1600KvA一台，800KvA两台,250KvA两台240平方高压线路1800米。。
</t>
    </r>
    <r>
      <rPr>
        <b/>
        <sz val="8"/>
        <rFont val="宋体"/>
        <charset val="134"/>
      </rPr>
      <t>绩效目标：</t>
    </r>
    <r>
      <rPr>
        <sz val="8"/>
        <rFont val="宋体"/>
        <charset val="134"/>
      </rPr>
      <t>扶贫车间建成后，预计带动就业人员600人，其中贫困户100人，预计工资月收入1500元左右</t>
    </r>
  </si>
  <si>
    <t>和田县英艾日克乡托格尔苏面粉加工厂配套项目</t>
  </si>
  <si>
    <t>英艾日克乡托格尔苏村</t>
  </si>
  <si>
    <r>
      <rPr>
        <b/>
        <sz val="8"/>
        <rFont val="宋体"/>
        <charset val="134"/>
      </rPr>
      <t>建设内容及规模：</t>
    </r>
    <r>
      <rPr>
        <sz val="8"/>
        <rFont val="宋体"/>
        <charset val="134"/>
      </rPr>
      <t xml:space="preserve">采购变压器100kva变压器、配电附属设施及厂房配套等。          </t>
    </r>
    <r>
      <rPr>
        <b/>
        <sz val="8"/>
        <rFont val="宋体"/>
        <charset val="134"/>
      </rPr>
      <t xml:space="preserve">
绩效目标：</t>
    </r>
    <r>
      <rPr>
        <sz val="8"/>
        <rFont val="宋体"/>
        <charset val="134"/>
      </rPr>
      <t>（1）壮大村集体收入，增加贫困户收入，（2）为贫困户生活带来便捷，同时可解决2人就业，每年每人收入1万元。</t>
    </r>
  </si>
  <si>
    <t>和田县罕艾日克镇扶贫车间电力配套设施项目</t>
  </si>
  <si>
    <t>罕艾日克镇帕尔其村、克格孜艾日克村</t>
  </si>
  <si>
    <r>
      <rPr>
        <b/>
        <sz val="8"/>
        <rFont val="宋体"/>
        <charset val="134"/>
        <scheme val="minor"/>
      </rPr>
      <t>建设规模及</t>
    </r>
    <r>
      <rPr>
        <b/>
        <sz val="8"/>
        <rFont val="宋体"/>
        <charset val="134"/>
      </rPr>
      <t>建设内容</t>
    </r>
    <r>
      <rPr>
        <sz val="8"/>
        <rFont val="宋体"/>
        <charset val="134"/>
      </rPr>
      <t>：为保证扶贫车间正常运行，在克格孜艾日克村新建1台2000KV箱式变压器、1台800KV箱式变压器和5台250KV油变及配套设备；帕尔其村3台250KW箱式变压器及配套设备。项目分两批实施</t>
    </r>
    <r>
      <rPr>
        <b/>
        <sz val="8"/>
        <rFont val="宋体"/>
        <charset val="134"/>
      </rPr>
      <t>第一批：</t>
    </r>
    <r>
      <rPr>
        <sz val="8"/>
        <rFont val="宋体"/>
        <charset val="134"/>
      </rPr>
      <t>扶贫车间（帕尔其村）3台250KW箱式变压器及配套设备，小计122万元；</t>
    </r>
    <r>
      <rPr>
        <b/>
        <sz val="8"/>
        <rFont val="宋体"/>
        <charset val="134"/>
      </rPr>
      <t>第二批：</t>
    </r>
    <r>
      <rPr>
        <sz val="8"/>
        <rFont val="宋体"/>
        <charset val="134"/>
      </rPr>
      <t xml:space="preserve">扶贫车间（克格孜艾日克村）1台2000KV箱式变压器、1台800KV箱式变压器和5台250KV油变及配套设备，小计410.3万元。
</t>
    </r>
    <r>
      <rPr>
        <b/>
        <sz val="8"/>
        <rFont val="宋体"/>
        <charset val="134"/>
      </rPr>
      <t>绩效目标</t>
    </r>
    <r>
      <rPr>
        <sz val="8"/>
        <rFont val="宋体"/>
        <charset val="134"/>
      </rPr>
      <t>：保障扶贫车间的正常运转，带动扶贫车间所有就业人员约800人受益。</t>
    </r>
  </si>
  <si>
    <t>和田县拉依喀乡扶贫车间电力配套设施项目</t>
  </si>
  <si>
    <t>拉依喀乡央阿克其勒克村</t>
  </si>
  <si>
    <r>
      <rPr>
        <sz val="8"/>
        <rFont val="宋体"/>
        <charset val="134"/>
      </rPr>
      <t xml:space="preserve">
</t>
    </r>
    <r>
      <rPr>
        <b/>
        <sz val="8"/>
        <rFont val="宋体"/>
        <charset val="134"/>
        <scheme val="minor"/>
      </rPr>
      <t>建设规模及</t>
    </r>
    <r>
      <rPr>
        <b/>
        <sz val="8"/>
        <rFont val="宋体"/>
        <charset val="134"/>
      </rPr>
      <t>建设内容</t>
    </r>
    <r>
      <rPr>
        <sz val="8"/>
        <rFont val="宋体"/>
        <charset val="134"/>
      </rPr>
      <t xml:space="preserve">：在拉依喀乡央阿克其勒克村新建扶贫车间电力油式变压器（500KVA）等相关附属配套设施，该项目总投资393万元。
</t>
    </r>
    <r>
      <rPr>
        <b/>
        <sz val="8"/>
        <rFont val="宋体"/>
        <charset val="134"/>
      </rPr>
      <t>绩效目标</t>
    </r>
    <r>
      <rPr>
        <sz val="8"/>
        <rFont val="宋体"/>
        <charset val="134"/>
      </rPr>
      <t>：保障扶贫车间的正常运转，带动扶贫车间所有就业人员约50人受益。</t>
    </r>
  </si>
  <si>
    <t>和田县村级创业市场配套项目</t>
  </si>
  <si>
    <t>十二个乡镇</t>
  </si>
  <si>
    <t>和田县12个乡镇人民政府</t>
  </si>
  <si>
    <r>
      <rPr>
        <b/>
        <sz val="8"/>
        <rFont val="宋体"/>
        <charset val="134"/>
      </rPr>
      <t>建设规模及建设内容：</t>
    </r>
    <r>
      <rPr>
        <sz val="8"/>
        <rFont val="宋体"/>
        <charset val="134"/>
      </rPr>
      <t>涉及12个乡，其中：</t>
    </r>
    <r>
      <rPr>
        <b/>
        <sz val="8"/>
        <rFont val="宋体"/>
        <charset val="134"/>
      </rPr>
      <t>1.英艾日克乡</t>
    </r>
    <r>
      <rPr>
        <sz val="8"/>
        <rFont val="宋体"/>
        <charset val="134"/>
      </rPr>
      <t>村级创业市场配套水电暖等相关附属配套设备设施，投资96万元</t>
    </r>
    <r>
      <rPr>
        <b/>
        <sz val="8"/>
        <rFont val="宋体"/>
        <charset val="134"/>
      </rPr>
      <t>。</t>
    </r>
    <r>
      <rPr>
        <sz val="8"/>
        <rFont val="宋体"/>
        <charset val="134"/>
      </rPr>
      <t xml:space="preserve"> </t>
    </r>
    <r>
      <rPr>
        <b/>
        <sz val="8"/>
        <rFont val="宋体"/>
        <charset val="134"/>
      </rPr>
      <t>2. 喀什塔什乡</t>
    </r>
    <r>
      <rPr>
        <sz val="8"/>
        <rFont val="宋体"/>
        <charset val="134"/>
      </rPr>
      <t>村级创业市场配套水电暖等相关附属配套设备设施，投资198万元。</t>
    </r>
    <r>
      <rPr>
        <b/>
        <sz val="8"/>
        <rFont val="宋体"/>
        <charset val="134"/>
      </rPr>
      <t>3. 阿瓦提乡</t>
    </r>
    <r>
      <rPr>
        <sz val="8"/>
        <rFont val="宋体"/>
        <charset val="134"/>
      </rPr>
      <t>村级创业市场配套水电暖等相关附属配套设备设施，投资187万元。</t>
    </r>
    <r>
      <rPr>
        <b/>
        <sz val="8"/>
        <rFont val="宋体"/>
        <charset val="134"/>
      </rPr>
      <t>4.色格孜库勒乡</t>
    </r>
    <r>
      <rPr>
        <sz val="8"/>
        <rFont val="宋体"/>
        <charset val="134"/>
      </rPr>
      <t>村级创业市场配套水电暖等相关附属配套设备设施，投资37万元。</t>
    </r>
    <r>
      <rPr>
        <b/>
        <sz val="8"/>
        <rFont val="宋体"/>
        <charset val="134"/>
      </rPr>
      <t>5.布扎克乡</t>
    </r>
    <r>
      <rPr>
        <sz val="8"/>
        <rFont val="宋体"/>
        <charset val="134"/>
      </rPr>
      <t>配套村级创业市场配套水电暖等相关附属配套设备设施，投资194万元。</t>
    </r>
    <r>
      <rPr>
        <b/>
        <sz val="8"/>
        <rFont val="宋体"/>
        <charset val="134"/>
      </rPr>
      <t>6.拉依喀乡</t>
    </r>
    <r>
      <rPr>
        <sz val="8"/>
        <rFont val="宋体"/>
        <charset val="134"/>
      </rPr>
      <t>村级创业市场配套水电暖等相关附属配套设备设施，投资65万元。</t>
    </r>
    <r>
      <rPr>
        <b/>
        <sz val="8"/>
        <rFont val="宋体"/>
        <charset val="134"/>
      </rPr>
      <t>7.吾宗肖乡</t>
    </r>
    <r>
      <rPr>
        <sz val="8"/>
        <rFont val="宋体"/>
        <charset val="134"/>
      </rPr>
      <t>配套村级创业市场水电暖等其他相关附属配套设备、设施等，小计120万元；</t>
    </r>
    <r>
      <rPr>
        <b/>
        <sz val="8"/>
        <rFont val="宋体"/>
        <charset val="134"/>
      </rPr>
      <t>8.朗如乡</t>
    </r>
    <r>
      <rPr>
        <sz val="8"/>
        <rFont val="宋体"/>
        <charset val="134"/>
      </rPr>
      <t>村级创业市场配套水电暖等相关附属配套设备设施，投资80.5万元。</t>
    </r>
    <r>
      <rPr>
        <b/>
        <sz val="8"/>
        <rFont val="宋体"/>
        <charset val="134"/>
      </rPr>
      <t>9.塔瓦库勒乡</t>
    </r>
    <r>
      <rPr>
        <sz val="8"/>
        <rFont val="宋体"/>
        <charset val="134"/>
      </rPr>
      <t>村级创业市场配套水电暖等相关附属配套设备设施，投资90万元。</t>
    </r>
    <r>
      <rPr>
        <b/>
        <sz val="8"/>
        <rFont val="宋体"/>
        <charset val="134"/>
      </rPr>
      <t>10.英阿瓦提乡</t>
    </r>
    <r>
      <rPr>
        <sz val="8"/>
        <rFont val="宋体"/>
        <charset val="134"/>
      </rPr>
      <t>村级创业市场配套水电暖等相关附属配套设备设施，投资153.04万元。</t>
    </r>
    <r>
      <rPr>
        <b/>
        <sz val="8"/>
        <rFont val="宋体"/>
        <charset val="134"/>
      </rPr>
      <t>11.巴格其镇</t>
    </r>
    <r>
      <rPr>
        <sz val="8"/>
        <rFont val="宋体"/>
        <charset val="134"/>
      </rPr>
      <t>村级创业市场配套水电暖等相关附属配套设备设施，投资15万元。</t>
    </r>
    <r>
      <rPr>
        <b/>
        <sz val="8"/>
        <rFont val="宋体"/>
        <charset val="134"/>
      </rPr>
      <t>12.罕艾日克镇</t>
    </r>
    <r>
      <rPr>
        <sz val="8"/>
        <rFont val="宋体"/>
        <charset val="134"/>
      </rPr>
      <t>村级创业市场配套水电暖等相关附属配套设备设施，投资238.5万元。</t>
    </r>
    <r>
      <rPr>
        <b/>
        <sz val="8"/>
        <rFont val="宋体"/>
        <charset val="134"/>
      </rPr>
      <t xml:space="preserve">
绩效目标：</t>
    </r>
    <r>
      <rPr>
        <sz val="8"/>
        <rFont val="宋体"/>
        <charset val="134"/>
      </rPr>
      <t>改善村容村貌，改变农民生活条件。</t>
    </r>
  </si>
  <si>
    <t>和田县农村饮水安全缺项补项工程</t>
  </si>
  <si>
    <t>和田县朗如乡、喀什塔什乡、塔瓦库勒乡、色格孜库勒乡</t>
  </si>
  <si>
    <r>
      <rPr>
        <b/>
        <sz val="8"/>
        <rFont val="宋体"/>
        <charset val="134"/>
      </rPr>
      <t>建设内容：</t>
    </r>
    <r>
      <rPr>
        <sz val="8"/>
        <rFont val="宋体"/>
        <charset val="134"/>
      </rPr>
      <t xml:space="preserve">在和田县朗如乡、喀什塔什乡、塔瓦库勒乡、色格孜库勒乡新建/改建共计8座水厂10个水源地，以及对和田县其他7个山区已建的水源地取水点增设围栏防护措施。
</t>
    </r>
    <r>
      <rPr>
        <b/>
        <sz val="8"/>
        <rFont val="宋体"/>
        <charset val="134"/>
      </rPr>
      <t>绩效目标：</t>
    </r>
    <r>
      <rPr>
        <sz val="8"/>
        <rFont val="宋体"/>
        <charset val="134"/>
      </rPr>
      <t>项目建成后将解决和田县朗如乡、喀什塔什乡、塔瓦库勒乡、色格孜库勒乡、阿瓦提乡127702村民的饮水安全问题，供水保证率95%，水质满足项目区饮用水安全需求，改善项目区的饮水条件。</t>
    </r>
  </si>
  <si>
    <t>和田县朗如乡米提孜村水库移民安置点桥梁改建项目</t>
  </si>
  <si>
    <t>朗如乡米提孜村</t>
  </si>
  <si>
    <r>
      <rPr>
        <b/>
        <sz val="8"/>
        <rFont val="宋体"/>
        <charset val="134"/>
      </rPr>
      <t>建设规模：</t>
    </r>
    <r>
      <rPr>
        <sz val="8"/>
        <rFont val="宋体"/>
        <charset val="134"/>
      </rPr>
      <t>改建米提孜村1-30米中桥1座</t>
    </r>
    <r>
      <rPr>
        <b/>
        <sz val="8"/>
        <rFont val="宋体"/>
        <charset val="134"/>
      </rPr>
      <t>。 
建设内容：</t>
    </r>
    <r>
      <rPr>
        <sz val="8"/>
        <rFont val="宋体"/>
        <charset val="134"/>
      </rPr>
      <t>改建米提孜村1-30米中桥1座，桥梁全长42m，桥梁荷载等级：公路Ⅱ级。公路等级为四级公路，设计时速为20km/h，预应力混凝土（后张）空心板桥面。</t>
    </r>
    <r>
      <rPr>
        <b/>
        <sz val="8"/>
        <rFont val="宋体"/>
        <charset val="134"/>
      </rPr>
      <t xml:space="preserve">
绩效目标：</t>
    </r>
    <r>
      <rPr>
        <sz val="8"/>
        <rFont val="宋体"/>
        <charset val="134"/>
      </rPr>
      <t>项目建成后，产权归和田县朗如乡米提孜村村集体所有，改善道路状况，满足交通量日益加大的需求。</t>
    </r>
  </si>
  <si>
    <t>和田县21个深度贫困村农村饮水安全工程</t>
  </si>
  <si>
    <t>和田县21个深度贫困村</t>
  </si>
  <si>
    <r>
      <rPr>
        <b/>
        <sz val="8"/>
        <rFont val="宋体"/>
        <charset val="134"/>
      </rPr>
      <t>建设内容：</t>
    </r>
    <r>
      <rPr>
        <sz val="8"/>
        <rFont val="宋体"/>
        <charset val="134"/>
      </rPr>
      <t xml:space="preserve">和田县2018年21个深度贫困村农村饮水安全工程缺口资金续建
</t>
    </r>
    <r>
      <rPr>
        <b/>
        <sz val="8"/>
        <rFont val="宋体"/>
        <charset val="134"/>
      </rPr>
      <t>绩效目标：</t>
    </r>
    <r>
      <rPr>
        <sz val="8"/>
        <rFont val="宋体"/>
        <charset val="134"/>
      </rPr>
      <t>项目建设后受益户数26511人，其中：贫困人口18554人。</t>
    </r>
  </si>
  <si>
    <t>和田县喀什塔什乡塔尔萨依村防洪坝建设项目</t>
  </si>
  <si>
    <t>喀什塔什乡塔尔萨依村</t>
  </si>
  <si>
    <r>
      <rPr>
        <b/>
        <sz val="8"/>
        <rFont val="宋体"/>
        <charset val="134"/>
      </rPr>
      <t>建设规模：</t>
    </r>
    <r>
      <rPr>
        <sz val="8"/>
        <rFont val="宋体"/>
        <charset val="134"/>
      </rPr>
      <t xml:space="preserve">根据《防洪标准》（GB50201-2014）和《水利水电工程等级划分及洪水标准》（SL252-2017）要求，确定防洪工程等别为Ⅳ等，工程规模为小（1）型，防洪标准为20年一遇，设计洪峰流量38.81m3/s。               
</t>
    </r>
    <r>
      <rPr>
        <b/>
        <sz val="8"/>
        <rFont val="宋体"/>
        <charset val="134"/>
      </rPr>
      <t>建设内容：</t>
    </r>
    <r>
      <rPr>
        <sz val="8"/>
        <rFont val="宋体"/>
        <charset val="134"/>
      </rPr>
      <t xml:space="preserve">新建排洪渠1.85km，排洪渠采用格宾石笼底板、雷诺护坡、格宾石笼压顶，渠道每隔30m设置一道格宾石笼隔墙，每隔200m布置一个里程碑。本阶段新建排洪渠通过比选采用梯形渠道断面。渠道底宽6.0m，采用500mm厚格宾石笼护砌，渠道内边坡为1:1.5，采用300mm厚雷诺护坡护砌，渠深2.5m，上口宽13.5m，边坡与岸顶相交处设置宽度为500mm，厚度为500mm的格宾石笼压顶，外边坡开挖与回填边坡为1:1.5。                                               
</t>
    </r>
    <r>
      <rPr>
        <b/>
        <sz val="8"/>
        <rFont val="宋体"/>
        <charset val="134"/>
      </rPr>
      <t>绩效目标：</t>
    </r>
    <r>
      <rPr>
        <sz val="8"/>
        <rFont val="宋体"/>
        <charset val="134"/>
      </rPr>
      <t>通过本项目实施，可提高喀什塔什乡防洪河岸抵御洪水的能力，减少或避免洪水造成的损失，降低洪水对河岸的威胁，可保障河道安全行洪，保障人民生命财产安全。项目保护人口2994人，其中贫困户316人，耕地156亩以及沿河乡村。</t>
    </r>
  </si>
  <si>
    <t>和田县居民巷道公路建设项目</t>
  </si>
  <si>
    <t>和田县布扎克乡、拉依喀乡、塔瓦库勒乡、阿瓦提乡、吾宗肖、罕艾日克镇、色格孜库勒乡。</t>
  </si>
  <si>
    <t>和田县交通运输管理局</t>
  </si>
  <si>
    <r>
      <rPr>
        <b/>
        <sz val="8"/>
        <rFont val="宋体"/>
        <charset val="134"/>
      </rPr>
      <t>建设规模：</t>
    </r>
    <r>
      <rPr>
        <sz val="8"/>
        <rFont val="宋体"/>
        <charset val="134"/>
      </rPr>
      <t xml:space="preserve">计划里程340公里。
</t>
    </r>
    <r>
      <rPr>
        <b/>
        <sz val="8"/>
        <rFont val="宋体"/>
        <charset val="134"/>
      </rPr>
      <t>建设内容：</t>
    </r>
    <r>
      <rPr>
        <sz val="8"/>
        <rFont val="宋体"/>
        <charset val="134"/>
      </rPr>
      <t xml:space="preserve">新建340公里，建设标准为四级公路，设计时速为20km/h，路基宽3.0/3.5/4.0/4.5/6.0/9.0米，路面宽2.5/3.0/3.5/4.0/5.5/8.0米，路面结构层为4cm沥青混凝土面层+15cm级配砾石基层+20cm天然砂砾底基层；水泥混凝土路面：15cm厚水泥混凝土+18cm厚天然砂砾底基层。
</t>
    </r>
    <r>
      <rPr>
        <b/>
        <sz val="8"/>
        <rFont val="宋体"/>
        <charset val="134"/>
      </rPr>
      <t>绩效目标：</t>
    </r>
    <r>
      <rPr>
        <sz val="8"/>
        <rFont val="宋体"/>
        <charset val="134"/>
      </rPr>
      <t>项目建设后受益人口48540人，其中贫困户受益人口450人。</t>
    </r>
  </si>
  <si>
    <t>和田县居民巷道建设项目</t>
  </si>
  <si>
    <t>英阿瓦提乡、英艾日克乡、色格孜库勒乡</t>
  </si>
  <si>
    <r>
      <rPr>
        <b/>
        <sz val="8"/>
        <rFont val="宋体"/>
        <charset val="134"/>
      </rPr>
      <t>建设规模：</t>
    </r>
    <r>
      <rPr>
        <sz val="8"/>
        <rFont val="宋体"/>
        <charset val="134"/>
      </rPr>
      <t>该项目计划建设里程85公里，</t>
    </r>
    <r>
      <rPr>
        <b/>
        <sz val="8"/>
        <rFont val="宋体"/>
        <charset val="134"/>
      </rPr>
      <t xml:space="preserve">
建设内容：</t>
    </r>
    <r>
      <rPr>
        <sz val="8"/>
        <rFont val="宋体"/>
        <charset val="134"/>
      </rPr>
      <t>四级公路，设计速度20km/h,路面结构4cm沥青混凝土面层+15cm级配砾石基层+20cm天然砂砾底基层。路基4.5米，路面宽度4.0米。</t>
    </r>
    <r>
      <rPr>
        <b/>
        <sz val="8"/>
        <rFont val="宋体"/>
        <charset val="134"/>
      </rPr>
      <t xml:space="preserve">
绩效目标：</t>
    </r>
    <r>
      <rPr>
        <sz val="8"/>
        <rFont val="宋体"/>
        <charset val="134"/>
      </rPr>
      <t>项目建设后受益人口51350人，其中贫困人口2531人。</t>
    </r>
  </si>
  <si>
    <t>和田县村级道路及产业发展建设项目</t>
  </si>
  <si>
    <t>巴格其镇、色格孜库勒乡、罕艾日克镇、布扎克乡、经济新区、郎如乡、吾宗肖乡、英阿瓦提乡‘拉依喀乡’阿瓦提乡、塔瓦库勒乡、英艾日克乡</t>
  </si>
  <si>
    <r>
      <rPr>
        <b/>
        <sz val="8"/>
        <rFont val="宋体"/>
        <charset val="134"/>
      </rPr>
      <t>建设规模：</t>
    </r>
    <r>
      <rPr>
        <sz val="8"/>
        <rFont val="宋体"/>
        <charset val="134"/>
      </rPr>
      <t xml:space="preserve">计划里程82.3公里。
</t>
    </r>
    <r>
      <rPr>
        <b/>
        <sz val="8"/>
        <rFont val="宋体"/>
        <charset val="134"/>
      </rPr>
      <t>建设内容：</t>
    </r>
    <r>
      <rPr>
        <sz val="8"/>
        <rFont val="宋体"/>
        <charset val="134"/>
      </rPr>
      <t xml:space="preserve">四级公路，设计速度20km/h,路面结构：新建沥青混凝土，水泥混凝土来道路，桥梁。路基宽3.0/3.5/4.0/4.5/6.0米，路面宽2.5/3.0/3.5/4.0/5.5，4cm沥青混凝土面层+15cm级配砾石基层+20cm天然砂砾底基层；水泥混凝土路面：12cm厚水泥混凝土+20cm厚天然砂砾底基层。建设地点：全县各乡镇
</t>
    </r>
    <r>
      <rPr>
        <b/>
        <sz val="8"/>
        <rFont val="宋体"/>
        <charset val="134"/>
      </rPr>
      <t>绩效目标：</t>
    </r>
    <r>
      <rPr>
        <sz val="8"/>
        <rFont val="宋体"/>
        <charset val="134"/>
      </rPr>
      <t>项目建设后受益人口2541人，其中贫困户受益人口50人。</t>
    </r>
  </si>
  <si>
    <t>和田县塔瓦库勒乡枸杞加工车间建设项目</t>
  </si>
  <si>
    <t>和田县塔瓦库勒乡卡尔墩村</t>
  </si>
  <si>
    <r>
      <rPr>
        <b/>
        <sz val="8"/>
        <rFont val="宋体"/>
        <charset val="134"/>
      </rPr>
      <t>建设规模：</t>
    </r>
    <r>
      <rPr>
        <sz val="8"/>
        <rFont val="宋体"/>
        <charset val="134"/>
      </rPr>
      <t>项目占地8000平方米，建设枸杞加工集清洗、烘干、色选、分机、包装、保鲜储藏为一体的综合性加工区，年加工枸杞800吨，配套其他附属设施。</t>
    </r>
    <r>
      <rPr>
        <b/>
        <sz val="8"/>
        <rFont val="宋体"/>
        <charset val="134"/>
      </rPr>
      <t xml:space="preserve">
建设内容：</t>
    </r>
    <r>
      <rPr>
        <sz val="8"/>
        <rFont val="宋体"/>
        <charset val="134"/>
      </rPr>
      <t>项目总投资912万元。其中企业投资200万元，建设内容包括：职工餐厅260平方米、职工宿舍450平方米（15间）、业务管理用房300平方米、劳务就业咨询服务培训用房350平方米，地面硬化1000平方米；政府投资712万元，建设内容包括：新建枸杞加工车间1841.42平方米，轻型门式钢架结构，地上一层；新建消防水池500立方米；购置清洗、烘干、色选、包装等设备一组；供配电、给排水等其他附属配套设施。</t>
    </r>
    <r>
      <rPr>
        <b/>
        <sz val="8"/>
        <rFont val="宋体"/>
        <charset val="134"/>
      </rPr>
      <t xml:space="preserve">
项目绩效：</t>
    </r>
    <r>
      <rPr>
        <sz val="8"/>
        <rFont val="宋体"/>
        <charset val="134"/>
      </rPr>
      <t xml:space="preserve">项目建成后由和田县塔瓦库勒乡阿达西农民专业合作社以有偿经营的方式承租，年租金按审定价%8收取年租金，合同已签订，期限为12年，用于壮大村集体经济，由合作社负责枸杞加工车间的经营管理，产品销售，并解决当地50名贫困户就业，人均年可增收18000元。 </t>
    </r>
    <r>
      <rPr>
        <b/>
        <sz val="8"/>
        <rFont val="宋体"/>
        <charset val="134"/>
      </rPr>
      <t xml:space="preserve">
利益联结机制：</t>
    </r>
    <r>
      <rPr>
        <sz val="8"/>
        <rFont val="宋体"/>
        <charset val="134"/>
      </rPr>
      <t>本项目建成后，产权归项目村村集体所有。政府投资建设的枸杞加工车间及采购的设备，由和田县阿达西农民专业合作社有偿使用，租赁费按照政府投资的8%计取（以实际决算审定金额为准），用于壮大村集体经济。合作社负责枸杞加工车间的经营管理、人员招聘、产品销售等。项目运行过程中可解决当地50名贫困群众就业。</t>
    </r>
    <r>
      <rPr>
        <b/>
        <sz val="8"/>
        <rFont val="宋体"/>
        <charset val="134"/>
      </rPr>
      <t xml:space="preserve">
经营企业：</t>
    </r>
    <r>
      <rPr>
        <sz val="8"/>
        <rFont val="宋体"/>
        <charset val="134"/>
      </rPr>
      <t>和田县塔瓦库勒乡阿达西农牧专业合作社</t>
    </r>
  </si>
  <si>
    <t>和田县庭院整治提升工程项目</t>
  </si>
  <si>
    <t>和田县拉依喀乡、罕艾日克镇、色格孜库勒乡、塔瓦库勒乡、阿瓦提乡、朗如乡、英阿瓦提乡、英艾日克乡、吾宗肖乡，涉及9个乡</t>
  </si>
  <si>
    <t>和田县11个乡镇人民政府</t>
  </si>
  <si>
    <r>
      <rPr>
        <b/>
        <sz val="8"/>
        <rFont val="宋体"/>
        <charset val="134"/>
      </rPr>
      <t>建设规模：</t>
    </r>
    <r>
      <rPr>
        <sz val="8"/>
        <rFont val="宋体"/>
        <charset val="134"/>
      </rPr>
      <t xml:space="preserve">涉及9个乡3272户。
</t>
    </r>
    <r>
      <rPr>
        <b/>
        <sz val="8"/>
        <rFont val="宋体"/>
        <charset val="134"/>
      </rPr>
      <t>建设内容：</t>
    </r>
    <r>
      <rPr>
        <sz val="8"/>
        <rFont val="宋体"/>
        <charset val="134"/>
      </rPr>
      <t xml:space="preserve">拉依喀乡200户，罕艾日克镇428户；色格孜库勒乡136户；塔瓦库勒乡500户;阿瓦提乡1000户；朗如乡477户；英阿瓦提乡310户；英艾日克乡21户；吾宗肖乡200户。                                                      
</t>
    </r>
    <r>
      <rPr>
        <b/>
        <sz val="8"/>
        <rFont val="宋体"/>
        <charset val="134"/>
      </rPr>
      <t>建设标准：</t>
    </r>
    <r>
      <rPr>
        <sz val="8"/>
        <rFont val="宋体"/>
        <charset val="134"/>
      </rPr>
      <t xml:space="preserve">养殖区、种植区、生活区三区分离、突出庭院经济效益、人居整治效益，每户补助7000元。
</t>
    </r>
    <r>
      <rPr>
        <b/>
        <sz val="8"/>
        <rFont val="宋体"/>
        <charset val="134"/>
      </rPr>
      <t>绩效目标：</t>
    </r>
    <r>
      <rPr>
        <sz val="8"/>
        <rFont val="宋体"/>
        <charset val="134"/>
      </rPr>
      <t>受益建档立卡贫困户3272户，通过庭院整治，预计人均可增收150元。</t>
    </r>
  </si>
  <si>
    <t>和田县塔瓦库勒乡吐沙拉村等15个村2020年1.5万亩高效节水建设项目</t>
  </si>
  <si>
    <t>和田县塔瓦库勒乡博尔赞村
、阿克吾斯塘村、巴克墩村、卡尔墩村、吐沙拉村、协海尔博依村、玉龙喀什村、喀萨普艾日克村、喀克夏勒村、英也尔村、喀拉托格拉克村、阔什诺尔村
巴扎村、也克先拜巴扎村</t>
  </si>
  <si>
    <r>
      <rPr>
        <b/>
        <sz val="8"/>
        <rFont val="宋体"/>
        <charset val="134"/>
      </rPr>
      <t>项目建设内容及规模：</t>
    </r>
    <r>
      <rPr>
        <sz val="8"/>
        <rFont val="宋体"/>
        <charset val="134"/>
      </rPr>
      <t>建设1.5万亩高效节水，为塔瓦库勒乡完善灌溉设施。</t>
    </r>
    <r>
      <rPr>
        <b/>
        <sz val="8"/>
        <rFont val="宋体"/>
        <charset val="134"/>
      </rPr>
      <t xml:space="preserve">
绩效目标：</t>
    </r>
    <r>
      <rPr>
        <sz val="8"/>
        <rFont val="宋体"/>
        <charset val="134"/>
      </rPr>
      <t>通过本项目的实施可彻底解决农区1.5万亩灌溉设施；每亩农田预计增产增收80元；可带动10981人增收，其中贫困户4048人。</t>
    </r>
  </si>
  <si>
    <t>和田县吾宗肖乡巴格其村等7个村2020年1.5万亩高效节水建设项目</t>
  </si>
  <si>
    <t>吾宗肖乡，涉及巴格其村、罕艾日克村、汉族大队、里青托尕依村、塔什里克村、亚路古孜吉格代村和依坎里克村</t>
  </si>
  <si>
    <r>
      <rPr>
        <b/>
        <sz val="8"/>
        <rFont val="宋体"/>
        <charset val="134"/>
      </rPr>
      <t>项目建设内容及规模：</t>
    </r>
    <r>
      <rPr>
        <sz val="8"/>
        <rFont val="宋体"/>
        <charset val="134"/>
      </rPr>
      <t>建设1.5万亩高效节水，为吾宗肖乡完善灌溉设施。</t>
    </r>
    <r>
      <rPr>
        <b/>
        <sz val="8"/>
        <rFont val="宋体"/>
        <charset val="134"/>
      </rPr>
      <t xml:space="preserve">
绩效目标：</t>
    </r>
    <r>
      <rPr>
        <sz val="8"/>
        <rFont val="宋体"/>
        <charset val="134"/>
      </rPr>
      <t>通过本项目的实施可彻底解决农区1.5万亩灌溉设施；每亩农田预计增产增收80元；可带动4087人增收，其中贫困户1904人。</t>
    </r>
  </si>
  <si>
    <t>和田县肉鸽养殖基地建设项目</t>
  </si>
  <si>
    <t>和田县经济新区</t>
  </si>
  <si>
    <r>
      <rPr>
        <b/>
        <sz val="8"/>
        <rFont val="宋体"/>
        <charset val="134"/>
      </rPr>
      <t>建设内容：</t>
    </r>
    <r>
      <rPr>
        <sz val="8"/>
        <rFont val="宋体"/>
        <charset val="134"/>
      </rPr>
      <t>政府投资7000万元：新建鸽舍120座，720平米/座；新建饲料库5座，720平米/座；新建孵化车间5座，720平米/座；以及附属配套设施、设备等；农民自筹5700万元：采购30万对种鸽及笼具等。</t>
    </r>
    <r>
      <rPr>
        <b/>
        <sz val="8"/>
        <rFont val="宋体"/>
        <charset val="134"/>
      </rPr>
      <t xml:space="preserve">
绩效目标：</t>
    </r>
    <r>
      <rPr>
        <sz val="8"/>
        <rFont val="宋体"/>
        <charset val="134"/>
      </rPr>
      <t>扶贫资金固定资产投资收益7000万元×8%=560万元/每年；养殖基地建成投产后能提供250个长期工作岗位，帮助250户家庭脱贫致富；每对鸽子一年的纯收入为80元，30万对鸽子总计收入2400万元，按照2000户计算，平均每户每年纯收入0.6万元。</t>
    </r>
  </si>
  <si>
    <t>和田农业产业化科技园建设项目</t>
  </si>
  <si>
    <r>
      <rPr>
        <b/>
        <sz val="8"/>
        <rFont val="宋体"/>
        <charset val="134"/>
      </rPr>
      <t>建设内容：</t>
    </r>
    <r>
      <rPr>
        <sz val="8"/>
        <rFont val="宋体"/>
        <charset val="134"/>
      </rPr>
      <t xml:space="preserve">采购植物蛋白、驴奶加工车间设备1套；鸽、鹅、兔、羊、驴肉食品加工车间设备各1套；核桃取仁及核桃油加工车间设备1套；核桃、大枣筛分车间1套；红枣加工车间设备1套；饲草料生产车间设备1套；预混料生产车间设备1套；生鲜冷藏保鲜库设备1套；气调保鲜库设备1套；其他厂房配套生产等设备、设施。
</t>
    </r>
    <r>
      <rPr>
        <b/>
        <sz val="8"/>
        <rFont val="宋体"/>
        <charset val="134"/>
      </rPr>
      <t>绩效目标：</t>
    </r>
    <r>
      <rPr>
        <sz val="8"/>
        <rFont val="宋体"/>
        <charset val="134"/>
      </rPr>
      <t>带动和田农业一、二、三产业同步发展，带动2100户就业，其中，800户为建档立卡贫困户。</t>
    </r>
  </si>
  <si>
    <t>和田县罕艾日克镇托万罕艾日克村村级道路建设项目</t>
  </si>
  <si>
    <t>罕艾日克镇托万罕艾日克村</t>
  </si>
  <si>
    <r>
      <rPr>
        <b/>
        <sz val="8"/>
        <rFont val="宋体"/>
        <charset val="134"/>
      </rPr>
      <t>建设内容：</t>
    </r>
    <r>
      <rPr>
        <sz val="8"/>
        <rFont val="宋体"/>
        <charset val="134"/>
      </rPr>
      <t xml:space="preserve">改建道路5.5公里，公路等级四级，设计时速20km/h，路基宽7.0/6.5/6.0/5.5/5.0/4.5米，路面宽6.5/6.0/5.5./5.0/4.5/4.0米。
</t>
    </r>
    <r>
      <rPr>
        <b/>
        <sz val="8"/>
        <rFont val="宋体"/>
        <charset val="134"/>
      </rPr>
      <t>绩效目标：</t>
    </r>
    <r>
      <rPr>
        <sz val="8"/>
        <rFont val="宋体"/>
        <charset val="134"/>
      </rPr>
      <t>项目实施过程中受益人口4户，项目建设后受益人口1625人。</t>
    </r>
  </si>
  <si>
    <t>和田县渠道防渗建设项目</t>
  </si>
  <si>
    <t>和田县4个乡镇</t>
  </si>
  <si>
    <r>
      <rPr>
        <b/>
        <sz val="8"/>
        <rFont val="宋体"/>
        <charset val="134"/>
      </rPr>
      <t>建设内容：</t>
    </r>
    <r>
      <rPr>
        <sz val="8"/>
        <rFont val="宋体"/>
        <charset val="134"/>
      </rPr>
      <t xml:space="preserve">建设渠道防渗12.8公里，Q=1-0.3立方米/秒。
</t>
    </r>
    <r>
      <rPr>
        <b/>
        <sz val="8"/>
        <rFont val="宋体"/>
        <charset val="134"/>
      </rPr>
      <t>绩效目标：</t>
    </r>
    <r>
      <rPr>
        <sz val="8"/>
        <rFont val="宋体"/>
        <charset val="134"/>
      </rPr>
      <t>可带动300人增收，其中贫困户150人。</t>
    </r>
  </si>
  <si>
    <t>和田县人居环境道路建设项目</t>
  </si>
  <si>
    <t>罕艾日克镇、布扎克乡、拉依喀乡、塔瓦库勒乡、阿瓦提乡、色格孜库勒乡、吾宗肖乡、喀什塔什乡、英艾日克乡、英阿瓦提乡、巴格其镇</t>
  </si>
  <si>
    <r>
      <rPr>
        <b/>
        <sz val="8"/>
        <rFont val="宋体"/>
        <charset val="134"/>
      </rPr>
      <t>建设内容：</t>
    </r>
    <r>
      <rPr>
        <sz val="8"/>
        <rFont val="宋体"/>
        <charset val="134"/>
      </rPr>
      <t xml:space="preserve">人居环境整治道路40公里，路基宽5.0/4.5米，路面宽4.5/4.0米，包括路基、路面、桥涵及附属设施。
</t>
    </r>
    <r>
      <rPr>
        <b/>
        <sz val="8"/>
        <rFont val="宋体"/>
        <charset val="134"/>
      </rPr>
      <t>绩效目标：</t>
    </r>
    <r>
      <rPr>
        <sz val="8"/>
        <rFont val="宋体"/>
        <charset val="134"/>
      </rPr>
      <t>项目建设后受益人口44517人，其中贫困人口2078人。</t>
    </r>
  </si>
  <si>
    <t>和田县2020年以工代赈示范项目</t>
  </si>
  <si>
    <t>色格孜库勒乡、英艾日克乡</t>
  </si>
  <si>
    <r>
      <rPr>
        <b/>
        <sz val="8"/>
        <rFont val="宋体"/>
        <charset val="134"/>
      </rPr>
      <t>建设内容：</t>
    </r>
    <r>
      <rPr>
        <sz val="8"/>
        <rFont val="宋体"/>
        <charset val="134"/>
      </rPr>
      <t xml:space="preserve">新建色格孜库勒乡、英艾日克乡32条渠道，总长18957m，
</t>
    </r>
    <r>
      <rPr>
        <b/>
        <sz val="8"/>
        <rFont val="宋体"/>
        <charset val="134"/>
      </rPr>
      <t>绩效目标：</t>
    </r>
    <r>
      <rPr>
        <sz val="8"/>
        <rFont val="宋体"/>
        <charset val="134"/>
      </rPr>
      <t>项目建成后可灌溉面积1.54万亩</t>
    </r>
  </si>
  <si>
    <t>和田县农村环境综合整治项目</t>
  </si>
  <si>
    <t>和田县布扎克乡、拉依喀乡、巴格其镇、罕艾日克镇、英阿瓦提乡、朗如乡、喀什塔什乡、塔瓦库勒乡、阿瓦提乡、色格孜库勒乡、英艾日克乡、吾宗肖乡</t>
  </si>
  <si>
    <t>和田县生态环境局</t>
  </si>
  <si>
    <r>
      <rPr>
        <b/>
        <sz val="10"/>
        <rFont val="宋体"/>
        <charset val="134"/>
      </rPr>
      <t>建设规模：</t>
    </r>
    <r>
      <rPr>
        <sz val="10"/>
        <rFont val="宋体"/>
        <charset val="134"/>
      </rPr>
      <t xml:space="preserve">12个乡镇建设垃圾压缩中转站。                                     
</t>
    </r>
    <r>
      <rPr>
        <b/>
        <sz val="10"/>
        <rFont val="宋体"/>
        <charset val="134"/>
      </rPr>
      <t>建设内容：</t>
    </r>
    <r>
      <rPr>
        <sz val="10"/>
        <rFont val="宋体"/>
        <charset val="134"/>
      </rPr>
      <t xml:space="preserve">1.V型垃圾中转站13座，2.设备、工器具、吸污车14辆、垃圾压缩车27辆，3.12个乡镇建档立卡贫困户34220户、每户配置一个垃圾桶（34220个）、每20户配套1个、2个县易地扶贫搬迁点配套垃圾船260个垃圾船、共3955个，喀什塔什乡建设一个垃圾填埋场。
</t>
    </r>
    <r>
      <rPr>
        <b/>
        <sz val="10"/>
        <rFont val="宋体"/>
        <charset val="134"/>
      </rPr>
      <t>绩效目标：</t>
    </r>
    <r>
      <rPr>
        <sz val="10"/>
        <rFont val="宋体"/>
        <charset val="134"/>
      </rPr>
      <t xml:space="preserve">1.生态环境改善，提高旅游经济收入，为招商引资打响招牌，促进农业生产良性循环，提高农副产品附加值；2.吸纳约1600名贫困户作为公益性岗位，从事卫生保洁和垃圾收集转运工作。                                    
</t>
    </r>
    <r>
      <rPr>
        <b/>
        <sz val="10"/>
        <rFont val="宋体"/>
        <charset val="134"/>
      </rPr>
      <t>管理经营模式：</t>
    </r>
    <r>
      <rPr>
        <sz val="10"/>
        <rFont val="宋体"/>
        <charset val="134"/>
      </rPr>
      <t>由乡镇人民政府统一管理或第三方社会化运营。项目建成后可吸纳部分贫困户为保洁员，长期从事垃圾收集运转工作，可吸纳约1600名贫困户作为公益性岗位，从事卫生保洁和垃圾收集转运工作。</t>
    </r>
  </si>
  <si>
    <t>和田县拉依喀乡兔养殖棚圈建设项目</t>
  </si>
  <si>
    <t>拉依喀乡提热克村</t>
  </si>
  <si>
    <r>
      <rPr>
        <b/>
        <sz val="8"/>
        <rFont val="宋体"/>
        <charset val="134"/>
      </rPr>
      <t>建设规模：</t>
    </r>
    <r>
      <rPr>
        <sz val="8"/>
        <rFont val="宋体"/>
        <charset val="134"/>
      </rPr>
      <t xml:space="preserve">涉及1个村。在拉依喀乡提热克村新建兔养殖棚圈项目，总建筑面积1200平方米，配套养殖设备，水电等附属设施。
</t>
    </r>
    <r>
      <rPr>
        <b/>
        <sz val="8"/>
        <rFont val="宋体"/>
        <charset val="134"/>
      </rPr>
      <t>建设内容：</t>
    </r>
    <r>
      <rPr>
        <sz val="8"/>
        <rFont val="宋体"/>
        <charset val="134"/>
      </rPr>
      <t xml:space="preserve">拉依喀乡提热克村新建兔养殖棚圈1200平方米，配套养殖设备，水电等其他相关附属配套设施。
</t>
    </r>
    <r>
      <rPr>
        <b/>
        <sz val="8"/>
        <rFont val="宋体"/>
        <charset val="134"/>
      </rPr>
      <t>绩效目标：</t>
    </r>
    <r>
      <rPr>
        <sz val="8"/>
        <rFont val="宋体"/>
        <charset val="134"/>
      </rPr>
      <t>项目可带动5户贫困户通过兔养殖受益增收。</t>
    </r>
  </si>
  <si>
    <t>2020年和田县阿瓦提乡库热勒克村、布扎克乡坎特艾日克村渠道防渗建设项目</t>
  </si>
  <si>
    <t>和田县阿瓦提乡库热勒克村、布扎克乡坎特艾日克村</t>
  </si>
  <si>
    <r>
      <rPr>
        <b/>
        <sz val="10"/>
        <rFont val="宋体"/>
        <charset val="134"/>
      </rPr>
      <t>建设内容：</t>
    </r>
    <r>
      <rPr>
        <sz val="10"/>
        <rFont val="宋体"/>
        <charset val="134"/>
      </rPr>
      <t xml:space="preserve">包括7条渠道，总长6305m，灌溉面积0.3万亩。渠道的设计流量0.17～0.92m³/s。渠道配套改造建筑物76座（其中节制分水闸37座、单分水闸17座、农桥8座、涵桥14座）。
</t>
    </r>
    <r>
      <rPr>
        <b/>
        <sz val="10"/>
        <rFont val="宋体"/>
        <charset val="134"/>
      </rPr>
      <t>绩效目标</t>
    </r>
    <r>
      <rPr>
        <sz val="10"/>
        <rFont val="宋体"/>
        <charset val="134"/>
      </rPr>
      <t>：项目建成后将解决阿瓦提乡古扎木村、布扎克乡坎特艾日克村的灌溉用水问题。</t>
    </r>
  </si>
  <si>
    <t>和田县朗如乡产业发展电力配套项目</t>
  </si>
  <si>
    <t>朗如乡其干力克村、排扎瓦提村</t>
  </si>
  <si>
    <r>
      <rPr>
        <b/>
        <sz val="8"/>
        <rFont val="宋体"/>
        <charset val="134"/>
      </rPr>
      <t>建设内容：</t>
    </r>
    <r>
      <rPr>
        <sz val="8"/>
        <rFont val="宋体"/>
        <charset val="134"/>
      </rPr>
      <t xml:space="preserve">在其干力克村食用菌包所需木材加工厂安装变压器两台，其中：100KVA变压器一台、200KVA变压器一台及附属配套；排孜瓦提村预制品加工厂安装160KVA变压器一台及附属配套。                                                                                                                            
</t>
    </r>
    <r>
      <rPr>
        <b/>
        <sz val="8"/>
        <rFont val="宋体"/>
        <charset val="134"/>
      </rPr>
      <t>绩效目标：</t>
    </r>
    <r>
      <rPr>
        <sz val="8"/>
        <rFont val="宋体"/>
        <charset val="134"/>
      </rPr>
      <t>保障加工车间的正常运转。</t>
    </r>
  </si>
  <si>
    <t>和田县朗如乡鹧鸪产品加工配套项目</t>
  </si>
  <si>
    <t>破普娜村</t>
  </si>
  <si>
    <r>
      <rPr>
        <b/>
        <sz val="8"/>
        <rFont val="宋体"/>
        <charset val="134"/>
      </rPr>
      <t>建设内容：</t>
    </r>
    <r>
      <rPr>
        <sz val="8"/>
        <rFont val="宋体"/>
        <charset val="134"/>
      </rPr>
      <t xml:space="preserve">新建鹧鸪产品加工车间320平方米，水电等其他相关附属配套设施等                                                                
</t>
    </r>
    <r>
      <rPr>
        <b/>
        <sz val="8"/>
        <rFont val="宋体"/>
        <charset val="134"/>
      </rPr>
      <t>绩效目标：</t>
    </r>
    <r>
      <rPr>
        <sz val="8"/>
        <rFont val="宋体"/>
        <charset val="134"/>
      </rPr>
      <t>村集体经济增加收入，增加就业岗位，带动贫困户增加收入。</t>
    </r>
  </si>
  <si>
    <t>和田县色格孜库勒乡畜禽标准化养殖及配套项目</t>
  </si>
  <si>
    <t>色格孜库勒乡欧尔奴什村、塔依塔克村、艾兰木布隆村、色格孜库勒村、塔斯米其村</t>
  </si>
  <si>
    <r>
      <rPr>
        <b/>
        <sz val="8"/>
        <rFont val="宋体"/>
        <charset val="134"/>
      </rPr>
      <t>建设规模：</t>
    </r>
    <r>
      <rPr>
        <sz val="8"/>
        <rFont val="宋体"/>
        <charset val="134"/>
      </rPr>
      <t xml:space="preserve">涉及5个村。对现有养鹅、养兔、养鸽养殖小区及合作社配套污粪污水处理设施、电、暖、饲料库房、孵化室、消毒室进行完善。
</t>
    </r>
    <r>
      <rPr>
        <b/>
        <sz val="8"/>
        <rFont val="宋体"/>
        <charset val="134"/>
      </rPr>
      <t>建设内容：</t>
    </r>
    <r>
      <rPr>
        <sz val="8"/>
        <rFont val="宋体"/>
        <charset val="134"/>
      </rPr>
      <t xml:space="preserve">对欧尔奴什村已建成的肉兔养殖示范合作社配套100立方玻璃钢化粪池1座、对塔依塔克村已建成的标准化鹅养殖小区配套100立方玻璃钢化粪池1座、高压线路800m；对艾兰木布隆村肉兔养殖合作社配套50立方玻璃钢化粪池1座；色格孜库勒村：配套电、暖、孵化室、饲料库房、消毒室；塔斯米其村：配套电、暖、饲料库房等。
</t>
    </r>
    <r>
      <rPr>
        <b/>
        <sz val="8"/>
        <rFont val="宋体"/>
        <charset val="134"/>
      </rPr>
      <t>绩效目标：</t>
    </r>
    <r>
      <rPr>
        <sz val="8"/>
        <rFont val="宋体"/>
        <charset val="134"/>
      </rPr>
      <t>提升已建成的养殖合作社养殖水平、增加效益、同时注重环境保护、防止污染环境，经过化粪池统一收集粪便可作为农家肥使用。用于贫困户发展葡萄产业，提高葡萄产量、增加收入。</t>
    </r>
  </si>
  <si>
    <t>和田县塔瓦库勒乡辣椒烘干车间建设项目</t>
  </si>
  <si>
    <r>
      <rPr>
        <b/>
        <sz val="8"/>
        <rFont val="宋体"/>
        <charset val="134"/>
      </rPr>
      <t>建设规模：</t>
    </r>
    <r>
      <rPr>
        <sz val="8"/>
        <rFont val="宋体"/>
        <charset val="134"/>
      </rPr>
      <t xml:space="preserve">辣椒加工车间采购大型烘干设备1套，新建烘干设备及配电、烘干设备占地硬化、烘干设备围栏等配套设施
</t>
    </r>
    <r>
      <rPr>
        <b/>
        <sz val="8"/>
        <rFont val="宋体"/>
        <charset val="134"/>
      </rPr>
      <t>建设内容：</t>
    </r>
    <r>
      <rPr>
        <sz val="8"/>
        <rFont val="宋体"/>
        <charset val="134"/>
      </rPr>
      <t xml:space="preserve">单层多段侧循环链板式烘干机1套；烘干厂房24米x250米，其中:规划烘干线两条,先实施一条生产线；车间配电：1000KVA电缆，变压器，锅炉房，天然气储存罐120m³。龙头企业（红安公司）投资200万元，建设内容为辣椒烘干车间地面硬化16000平方米。
</t>
    </r>
    <r>
      <rPr>
        <b/>
        <sz val="8"/>
        <rFont val="宋体"/>
        <charset val="134"/>
      </rPr>
      <t>经营模式：</t>
    </r>
    <r>
      <rPr>
        <sz val="8"/>
        <rFont val="宋体"/>
        <charset val="134"/>
      </rPr>
      <t xml:space="preserve">烘干车间由具体有巴克墩村辣椒产业发展合作社负为经营主体，龙头企业（红安公司）企业协助经营。
</t>
    </r>
    <r>
      <rPr>
        <b/>
        <sz val="8"/>
        <rFont val="宋体"/>
        <charset val="134"/>
      </rPr>
      <t>绩效目标：</t>
    </r>
    <r>
      <rPr>
        <sz val="8"/>
        <rFont val="宋体"/>
        <charset val="134"/>
      </rPr>
      <t>年烘干成品椒约10000吨，每公斤成品椒烘干成本约每公斤0.95元，可解决贫困户就业20户。</t>
    </r>
  </si>
  <si>
    <t>和田县香菇产业园一期工程提升改造项目</t>
  </si>
  <si>
    <r>
      <rPr>
        <b/>
        <sz val="8"/>
        <rFont val="宋体"/>
        <charset val="134"/>
      </rPr>
      <t>建设内容：</t>
    </r>
    <r>
      <rPr>
        <sz val="8"/>
        <rFont val="宋体"/>
        <charset val="134"/>
      </rPr>
      <t xml:space="preserve">对现有香菇产业园1#育菌车间的新风系统、屋顶、灭菌柜、养菌室、洁净区、缓冲区、实验车间等相关内容进行提升改造；对2#，3#，4#养菌室的水、电以及室内净化等设施进行改造。                                                                                                                       </t>
    </r>
    <r>
      <rPr>
        <b/>
        <sz val="8"/>
        <rFont val="宋体"/>
        <charset val="134"/>
      </rPr>
      <t>龙头企业：</t>
    </r>
    <r>
      <rPr>
        <sz val="8"/>
        <rFont val="宋体"/>
        <charset val="134"/>
      </rPr>
      <t xml:space="preserve">新疆昆仑生物科技有限公司
</t>
    </r>
    <r>
      <rPr>
        <b/>
        <sz val="8"/>
        <rFont val="宋体"/>
        <charset val="134"/>
      </rPr>
      <t>绩效目标</t>
    </r>
    <r>
      <rPr>
        <sz val="8"/>
        <rFont val="宋体"/>
        <charset val="134"/>
      </rPr>
      <t>：产权归县农业科技园区，新疆昆仑生物科技有限公司投入运营后，可定向带动园区附近乡镇20名贫困农户就业，每名贫困户年收入不低于23000元。</t>
    </r>
  </si>
  <si>
    <t>和田县巴格其镇托万喀什村兔产业标准化养殖建设项目</t>
  </si>
  <si>
    <t>巴格其镇托万喀什村</t>
  </si>
  <si>
    <t>和田县巴格其镇人民政府</t>
  </si>
  <si>
    <r>
      <rPr>
        <b/>
        <sz val="8"/>
        <rFont val="宋体"/>
        <charset val="134"/>
      </rPr>
      <t>建设规模：</t>
    </r>
    <r>
      <rPr>
        <sz val="8"/>
        <rFont val="宋体"/>
        <charset val="134"/>
      </rPr>
      <t xml:space="preserve">新建兔舍6栋，合计1917.78平方米库房一座104平方米。
</t>
    </r>
    <r>
      <rPr>
        <b/>
        <sz val="8"/>
        <rFont val="宋体"/>
        <charset val="134"/>
      </rPr>
      <t>建设内容：</t>
    </r>
    <r>
      <rPr>
        <sz val="8"/>
        <rFont val="宋体"/>
        <charset val="134"/>
      </rPr>
      <t xml:space="preserve">新建兔舍6栋，每栋319平方米及库房一座104平方米（2021.78平方米，轻钢结构，地上一层。配套水、电、消防、消毒等其他相关附属配套设施。
</t>
    </r>
    <r>
      <rPr>
        <b/>
        <sz val="8"/>
        <rFont val="宋体"/>
        <charset val="134"/>
      </rPr>
      <t>绩效目标</t>
    </r>
    <r>
      <rPr>
        <sz val="8"/>
        <rFont val="宋体"/>
        <charset val="134"/>
      </rPr>
      <t>：产权归村集体，增加村集体收入，通过兔产业可使20户贫困户通过兔养殖受益增加。</t>
    </r>
  </si>
  <si>
    <t>和田县布扎克乡产业配套项目</t>
  </si>
  <si>
    <t>和田县布扎克乡坎特艾日克村、其来克村、铁提村、肖尔艾日克村。</t>
  </si>
  <si>
    <r>
      <rPr>
        <b/>
        <sz val="8"/>
        <rFont val="宋体"/>
        <charset val="134"/>
      </rPr>
      <t>项目建设内容：</t>
    </r>
    <r>
      <rPr>
        <sz val="8"/>
        <rFont val="宋体"/>
        <charset val="134"/>
      </rPr>
      <t xml:space="preserve">新建变压器4台（250KVA变压器4台）、无功补偿柜4面、低压配电柜4面、柴油发电机房4座、发电机4台（200KW发电机1台、150KW发电机1台、100KW发电机1台、80KW发电机1台、）、永磁开关4台、高压计量4台、组立12米电杆42根、架设10KV导线1770米、水利管网及相关附属配套设施。
</t>
    </r>
    <r>
      <rPr>
        <b/>
        <sz val="8"/>
        <rFont val="宋体"/>
        <charset val="134"/>
      </rPr>
      <t>绩效目标：</t>
    </r>
    <r>
      <rPr>
        <sz val="8"/>
        <rFont val="宋体"/>
        <charset val="134"/>
      </rPr>
      <t>至少间接带动30个贫困户增产增收，年人均纯收入增加0.8万元。</t>
    </r>
  </si>
  <si>
    <t>和田县2019年扶贫车间及配套建设项目</t>
  </si>
  <si>
    <t>和田县色格孜库勒乡、英阿瓦提乡、英艾日克乡、吾宗肖乡、郎如乡、巴格其镇、拉依喀乡、阿瓦提乡、布扎克乡、罕艾日克镇等10个乡镇</t>
  </si>
  <si>
    <r>
      <rPr>
        <b/>
        <sz val="8"/>
        <rFont val="宋体"/>
        <charset val="134"/>
      </rPr>
      <t>建设规模:</t>
    </r>
    <r>
      <rPr>
        <sz val="8"/>
        <rFont val="宋体"/>
        <charset val="134"/>
      </rPr>
      <t xml:space="preserve">新建扶贫车间138534.64平方米，配套建设水、电、暖等其他相关附属配套设施，涉及10个乡镇15个村。
</t>
    </r>
    <r>
      <rPr>
        <b/>
        <sz val="8"/>
        <rFont val="宋体"/>
        <charset val="134"/>
      </rPr>
      <t>建设内容：</t>
    </r>
    <r>
      <rPr>
        <sz val="8"/>
        <rFont val="宋体"/>
        <charset val="134"/>
      </rPr>
      <t xml:space="preserve">阿瓦提乡新建扶贫车间及附属配套设施建设面积17022.54平方米，投资4611万元；巴格其镇新建扶贫车间及附属配套设施建设面积16535.82平方米，投资5480万元；布扎克乡新建扶贫车间及附属配套设施建设面积22329.1平方米，投资7274.21万元；罕艾日克镇新建扶贫车间及附属配套设施建设面积31959.27平方米，投资10043.99万元；拉依喀乡新建扶贫车间及附属配套设施建设面积13226.68平方米，投资4806.08万元；朗如乡新建扶贫车间及附属配套设施建设面积1000平方米，投资240.19万元；朗如乡新建就业产业园建设面积2903.21平方米，投资550万元；色格孜库勒乡新建扶贫车间及附属配套设施建设面积10053平方米，投资3276.8万元；吾宗肖乡新建扶贫车间及附属配套设施建设面积1594.8平方米，投资520万元；英阿瓦提乡建设扶贫车间及附属配套设施建设面积13076.74平方米，投资4205.79万元；英艾日克乡建设扶贫车间及附属配套设施建设面积8833.48平方米，投资3067.07万元。2018年扶贫车间及配套续建项目3400万元
</t>
    </r>
    <r>
      <rPr>
        <b/>
        <sz val="8"/>
        <rFont val="宋体"/>
        <charset val="134"/>
      </rPr>
      <t>绩效目标：</t>
    </r>
    <r>
      <rPr>
        <sz val="8"/>
        <rFont val="宋体"/>
        <charset val="134"/>
      </rPr>
      <t>扶贫车间建成后，预计带动就业人员6500人，受益12800人，其中贫困户4352人，预计工资月收入1500元左右</t>
    </r>
  </si>
  <si>
    <t>洛浦县黑木耳“2+1”立体旋转棚补助建设项目</t>
  </si>
  <si>
    <t>山普鲁镇、杭桂镇、恰尔巴格乡、多鲁乡、纳瓦乡</t>
  </si>
  <si>
    <t>洛浦县供销社</t>
  </si>
  <si>
    <t>建设任务：扶贫资金投资4500万元，2019年安排2250万元、2020年安排2250万元。建设“2+1”立体旋转棚150组（每组2个种植大棚978平方米，1个晾晒棚126平方米），配套菌包挂架及水、电、路等附属。其中：山普鲁镇阔塔孜兰干村25组；杭桂镇阿依克莱克村25组；恰尔巴格乡阿日买里村25组、库木巴格村25组；多鲁乡墩库孜来克村25组；纳瓦乡阿恰墩村25组。
绩效目标：采取“龙头企业+基地（合作社）+贫困户”模式，带动3000名贫困户，年均收入2800元左右。</t>
  </si>
  <si>
    <t/>
  </si>
  <si>
    <t>洛浦县50万羽蛋鸡养殖产业项目</t>
  </si>
  <si>
    <t>布亚乡库玛提村</t>
  </si>
  <si>
    <t>洛浦县农业农村局</t>
  </si>
  <si>
    <t>建设任务：扶贫资金投资1509.23万元，2019年安排1405.87万元，2020年安排103.36万元。购置蛋鸡40万羽，并配套养殖区水、电、路等附属设施。
绩效目标：采取企业托养模式，按照投资收益不低于8%，带动350名贫困人口年均收益4000元左右。</t>
  </si>
  <si>
    <t>洛浦县长毛兔养殖合作项目</t>
  </si>
  <si>
    <t>山普鲁镇博斯坦库勒村养殖园区</t>
  </si>
  <si>
    <t>建设任务：扶贫资金投资5520万元，2019年安排2520万元，2020年安排资金3000万元。购置青年长毛兔10万只，并配套养殖区水、电、路等附属设施。
绩效目标：采取企业托养模式，按照投资收益不低于8%，带动1044名贫困人口年均收益4000元左右。</t>
  </si>
  <si>
    <t>洛浦县蛋鸡养殖精准扶贫合作项目</t>
  </si>
  <si>
    <t>洛浦县农业园区易地扶贫搬迁安置点</t>
  </si>
  <si>
    <t>建设任务：扶贫资金投资1388.6万元，2019年安排1030.66万元，2020年安排357.94万元。采购蛋鸡35万只，配套水、电、路等附属设施。
绩效目标：采取企业托养模式，按照投资收益不低于8%，带动300名贫困人口年均收益4000元左右。</t>
  </si>
  <si>
    <t>洛浦县生猪养殖精准扶贫合作项目</t>
  </si>
  <si>
    <t>建设任务：扶贫资金投资4550万元，2019年安排2957.7万元，2020年安排1592.3万元。采购种猪4250头，并配套水、电、路等附属设施。
绩效目标：采取企业托养模式，按照投资收益不低于8%，带动780名贫困人口年均收益4000元左右。</t>
  </si>
  <si>
    <t>洛浦县多鲁乡肉牛养殖项目</t>
  </si>
  <si>
    <t>多鲁乡</t>
  </si>
  <si>
    <t>多鲁乡人民政府</t>
  </si>
  <si>
    <t>建设任务：扶贫资金投资1010万元，2019年安排资金510万元，2020年安排资金500万元。购买育肥牛1000头，每头体重约220公斤，品种主要以西门塔尔、褐牛、安格斯、夏洛莱为主。
绩效目标：采取合作社托养模式，按照投资收益不低于8%，带动200名贫困人口年均收益4000元左右。</t>
  </si>
  <si>
    <t>洛浦县桑树标准化种植项目</t>
  </si>
  <si>
    <t>山普鲁镇博斯坦库勒村</t>
  </si>
  <si>
    <t>洛浦县林业和草原局</t>
  </si>
  <si>
    <t>建设任务：扶贫资金投资1400万元，2019年安排资金500万元，2020年安排资金900万元。种植桑树5000亩，品种为蛋白桑，每亩补助2800元，用于采购两年生地径1.2公分桑树苗木共计25000000株，每株0.56元。
绩效目标：桑树种植第三年进入旺产期可带动530户贫困户增收，每户增收1700元。</t>
  </si>
  <si>
    <t>洛浦县恰尔巴格乡亚坎提村畜牧养殖项目</t>
  </si>
  <si>
    <t>恰尔巴格乡亚坎提村</t>
  </si>
  <si>
    <t>恰尔巴格乡人民政府</t>
  </si>
  <si>
    <t>建设任务：扶贫资金投资170万元，2019年安排120万元，2020年安排50万元，新建牛舍1栋，每座600平方米，地上一层，钢结构；青贮窖1个400立方米；饲草料库3间100平方米，地上一层，彩钢结构；防疫室2间50平方米，饲草料打包机1台，并配套水、电等附属设施。
绩效目标：采取企业、合作社或大户经营，按照投资收益不低于8%，用于壮大村集体经济，解决13名贫困人口就业，年均增收10000元左右。</t>
  </si>
  <si>
    <t>洛浦县恰尔巴格乡阿依丁库勒村扶贫创业小市场建设项目</t>
  </si>
  <si>
    <t>恰尔巴格乡阿依丁库勒村</t>
  </si>
  <si>
    <t>建设任务：扶贫资金投资150万元，2019年安排100万元，2020年安排50万元。新建扶贫创业基地1栋，面积558平方米，地上两层，框架结构，配套水、电、暖配套等附属工程。
绩效目标：通过贫困户经营或出租的方式，用于壮大村集体经济，解决6名贫困人口就业，年均增收1.8万元左右。</t>
  </si>
  <si>
    <t>洛浦县恰尔巴格乡喀鲁艾日克村扶贫创业小市场建设项目</t>
  </si>
  <si>
    <t>恰尔巴格乡喀鲁艾日克村</t>
  </si>
  <si>
    <t>建设任务：扶贫资金投资120万元，2019年安排30万元，2020年安排90万元，新建扶贫创业基地1栋，地上两层，框架结构，面积400平方米，配套水、电、暖配套等附属工程。
绩效目标：通过贫困户经营或出租的方式，用于壮大村集体经济，解决5名贫困人口就业，年均增收1.8万元左右。</t>
  </si>
  <si>
    <t>洛浦县肉羊繁育养殖项目</t>
  </si>
  <si>
    <t>洛浦县业农村局</t>
  </si>
  <si>
    <t>建设任务：扶贫资金投资3000万元，用于购置羊2万只，品种为杜寒杂交，并配套养殖区水、电、路等附属设施。
绩效目标：采取企业托养模式，按照投资收益不低于8%，带动600名贫困人口年均收益4000元左右。</t>
  </si>
  <si>
    <t>洛浦县温室大棚建设项目</t>
  </si>
  <si>
    <t>恰尔巴格乡、山普鲁镇、杭桂镇、洛浦镇</t>
  </si>
  <si>
    <t>建设任务：扶贫资金投资3720万元，新建温室大棚248座。单座建设规模为长60米、宽9米，保温膜钢架结构，完善配套水、电等附属。其中：恰尔巴格乡108座（阔恰艾日克村50座、巴格其村15座、古勒巴格村13座、皮切克其村12座、加依托格拉克村18座）；山普鲁镇20座（英兰干村10座、博斯坦库勒村10座）；杭桂镇康托喀依村20座；洛浦镇100座（克尔喀什村50座、多鲁吐格曼村10座、博什坎村10座、幸福村20座、巴什恰帕勒村10座）。
绩效目标：采取贫困户自行种植或租赁的方式，带动248名贫困人口年均增收1200元以上。</t>
  </si>
  <si>
    <t>洛浦县外翻式葡萄架项目</t>
  </si>
  <si>
    <t>山普鲁镇、纳瓦乡、恰尔巴格乡、多鲁乡、杭桂镇、洛浦镇</t>
  </si>
  <si>
    <t>恰尔巴格乡人民政府、纳瓦乡人民政府、山普鲁镇人民政府、杭桂镇人民政府、多鲁乡人民政府、洛浦镇人民政府</t>
  </si>
  <si>
    <t>建设任务：扶贫资金投资2436.3万元，搭建外翻式葡萄架81210米，每米补助300元。其中：山普鲁镇9784米、纳瓦乡11583米、恰尔巴格乡36244米、多鲁乡16065米，杭桂镇1032米、洛浦镇6502米。
绩效目标：采取贫困户自行搭建方式，带动3509户贫困户通过种植葡萄，年均增收300元以上。</t>
  </si>
  <si>
    <t>洛浦县无核白叶用葡萄种植项目</t>
  </si>
  <si>
    <t>布亚乡库玛提村、多鲁乡博斯坦村</t>
  </si>
  <si>
    <t>建设任务：扶贫资金投资571.52万元，种植无核白葡萄（叶用葡萄）1000亩，购置一年生地径0.7公分以上无核白叶用葡萄44.50万株，土地平整及清理1000亩。
绩效目标：采取企业种植管理的方式，按照投资不低于8%，带动30名贫困人口年均收益10000元左右。</t>
  </si>
  <si>
    <t>洛浦县花椒苗木购置项目</t>
  </si>
  <si>
    <t>杭桂镇英巴格村、多鲁乡托格拉艾日克村、英艾日克村、英阿瓦提村、光明村、喀格艾日克村、墩阿孜玛村、库勒艾日村、喀勒阔台买村</t>
  </si>
  <si>
    <t>建设任务：扶贫资金投资1679.48万元，购置三年生花椒苗79.38万株，每株21元。
绩效目标：采取企业种植管理的方式，按照投资不低于8%，带动120名贫困人口年均收益10000元左右。</t>
  </si>
  <si>
    <t>洛浦县5000亩葡萄示范基地建设项目</t>
  </si>
  <si>
    <t>多鲁乡欧依曼央塔克村、库依肉克艾日克村、喀瓦吐格曼贝希村、阔台买村、加郎艾日克村、琼库勒贝希村、巴什央都玛村、恰克玛克村</t>
  </si>
  <si>
    <t>建设任务：扶贫资金投资1267.53万元，新建4225.1亩葡萄种植示范基地，每亩投资3000元，用于葡萄苗木购置，葡萄架建设购置绑桩、立柱、铁丝及配套设施等附属。
绩效目标：采取企业种植管理的方式，按照投资不低于8%，带动100名贫困人口年均收益10000元左右。</t>
  </si>
  <si>
    <t>洛浦县精准扶贫鸽产业饲料加工厂建设项目</t>
  </si>
  <si>
    <t>洛浦县洛浦镇多外特村</t>
  </si>
  <si>
    <t>建设任务：扶贫资金投资720万元，新建饲料加工车间1座，面积2001.33平方米，其中生产车间502.31平方米、原料房996.71平方米、成品库房502.31平方米，改建原有附属用房1栋，购置饲料加工设备1套，配套水、电等附属设施。
绩效目标：采取固定资产投资折股量化到村集体，按照投资不低于8%，用于壮大村集体经济，解决35名贫困人口就业，年均增收4000元左右。</t>
  </si>
  <si>
    <t>洛浦县杭桂镇农民创业就业孵化基地建设项目</t>
  </si>
  <si>
    <t>杭桂镇英巴扎村</t>
  </si>
  <si>
    <t>杭桂镇人民政府</t>
  </si>
  <si>
    <t>建设任务：扶资金投资867万元，新建创业孵化实训基地1栋，建筑面积1786.64平方米，地上二层，框架结构，配套供排水、电、暖、消防工程等附属设施；对原二层建筑立面、内部、水、电、暖等进行改造；购买移动摊位11个。
绩效目标：通过贫困户经营或租赁的方式解决18人就业；租赁费壮大村集体经济，带动64名贫困人口增收，年均增收5000元左右。</t>
  </si>
  <si>
    <t>洛浦县山普鲁镇农民创业就业孵化基地建设项目</t>
  </si>
  <si>
    <t>山普鲁镇先拜巴扎</t>
  </si>
  <si>
    <t>山普鲁镇人民政府</t>
  </si>
  <si>
    <t>建设任务：扶贫资金投资750万元，新建孵化基地2栋，总建筑面积2216.8平方米，地上二层，框架结构，配套供排水、电、暖、路、消防工程等附属。
绩效目标：通过贫困户经营或租赁的方式解决28人就业；租赁费壮大村集体经济，带动36名贫困人口增收，年均增收5000元左右。</t>
  </si>
  <si>
    <t>洛浦县多鲁乡扶贫创业就业孵化基地建设项目</t>
  </si>
  <si>
    <t>多鲁乡尧勒其库勒村</t>
  </si>
  <si>
    <t>建设任务：扶贫资金投资1185万元，新建孵化基地1栋，总建筑面积2865.84平方米，地上二层，框架结构，配套水、电、暖、路、消防工程、化粪池等附属。
绩效目标：通过贫困户经营或租赁的方式解决32就业；租赁费壮大村集体经济，带动56名贫困人口增收，年均增收5000元左右。</t>
  </si>
  <si>
    <t>洛浦县纳瓦乡农民创业就业孵化基地建设项目</t>
  </si>
  <si>
    <t>纳瓦乡英巴格村</t>
  </si>
  <si>
    <t>纳瓦乡人民政府</t>
  </si>
  <si>
    <t>建设任务：扶贫资金投资850万元，新建创业孵化基地1栋，建筑面积2441.46平方米，地上二层，框架结构；新建交易棚2座，单座面积168平方米，配套水、电、暖、路、消防工程等附属。
绩效目标：通过贫困户经营或租赁的方式解决30就业；租赁费壮大村集体经济，带动51名贫困人口增收，年均增收4000元左右。</t>
  </si>
  <si>
    <t>洛浦县洛浦镇农民创业就业孵化基地建设项目</t>
  </si>
  <si>
    <t>洛浦镇阔纳巴扎村</t>
  </si>
  <si>
    <t>市场监督管理局</t>
  </si>
  <si>
    <t>建设任务：扶贫资金投资93.5万元，新建蔬菜水果市场1座，面积为624.1平方米，购置蔬菜、水果销售移动商铺14个，配套供排水、电、暖、消防等附属工程。
绩效目标：通过贫困户经营或租赁的方式带动解决就业20人，年均增收5000元左右。</t>
  </si>
  <si>
    <t>洛浦县拜什托格拉克乡农民创业就业孵化基地建设项目</t>
  </si>
  <si>
    <t>拜什托格拉克乡巴格艾日克村</t>
  </si>
  <si>
    <t>拜什托格拉克乡人民政府</t>
  </si>
  <si>
    <t>建设任务：扶贫资金投资1050万元，新建创业孵化基地2栋，总建筑面积2140.81平方米，其中：A栋994.84平方米，地上二层，框架结构，B栋1145.97平方米，地上三层，框架结构；新建生产厂房1栋，面积980.42平方米，地上一层，门式钢架结构，配套水、电、暖、路、消防工程等附属。
绩效目标：通过贫困户经营或租赁的方式解决47就业；租赁费壮大村集体经济，带动28名贫困人口增收，年均增收5000元左右。</t>
  </si>
  <si>
    <t>洛浦县布亚乡农民创业就业孵化基地建设项目</t>
  </si>
  <si>
    <t>布亚乡团结村</t>
  </si>
  <si>
    <t>建设任务：扶贫资金投资4024.4万元，建设冷库一栋及设备配套，建设面积为7331.30㎡，库容5000吨，钢结构，地上一层；建设扶贫创业孵化基地一栋，建筑面积为2937.2㎡，地上二层，框架结构，配套供排水、电、暖、消防等附属。
绩效目标：通过贫困户经营或租赁的方式带动解决就业150人，年均增收10000元左右。</t>
  </si>
  <si>
    <t>洛浦县果蔬糯玉米速冻加工冷链建设项目</t>
  </si>
  <si>
    <t>北京工业园区易地搬迁安置点</t>
  </si>
  <si>
    <t>建设任务：扶贫资金投资2800万元，新建7031.37平方米厂房1栋，地上一层，钢架结构（含3000平方米冷库）配套相关设备，钢架棚子2233.8平方米，机房498.33平方米，生产供热用房123.69平方米及相关设备，配置速冻生产线2条。
绩效目标：通过租赁给企业的方式，租金用于壮大村集体经济，解决80名贫困人口就业，年均增收4000元左右。</t>
  </si>
  <si>
    <t>洛浦县兔产业深加工建设项目</t>
  </si>
  <si>
    <t>洛浦县产业园区</t>
  </si>
  <si>
    <t>工业园区管委会</t>
  </si>
  <si>
    <t>建设任务：扶贫资金投资4500万元，建设屠宰分割加工车间2栋，单栋面积1851.75平方米；排酸车间1栋2200.75平方米、生食加工车间2063.25平方米、熟食加工车间4251.25平方米；成品库房1470.75平方米、冷库一座798平方米，以上建筑均为地上一层，门式钢架结构；研发车间1947.30平方米，地上二层，框架结构。并配套蒸汽锅炉房、消防水池、粪池一座，污水处理设备及水、电、气、路等。
绩效目标：采取折股量化形式，按照投资收益不低于8%，受益建档立卡贫困户504户，户均年增收0.5万元。</t>
  </si>
  <si>
    <t>洛浦县核桃加工产业园区建设项目</t>
  </si>
  <si>
    <t>北京工业园区</t>
  </si>
  <si>
    <t>建设任务：扶贫资金投资3090万元，总建筑面积15483.07平方米，其中建设核桃加工厂房4栋，总建筑面积15300.2平方米，每栋厂房建筑面积3825.05平方米，门式钢架结构，地上一层，建筑高度7.35米；锅炉房1栋，建筑面积182.87平方米，地上一层，框架结构，建筑高度6.15米。附属工程包括地面硬化、围墙、大门、消防、给排水及电缆等。
绩效目标：通过租赁给企业的方式，按照投资收益不低于8%收取租金，租金30%用于壮大村集体经济，租金的70%可通过设置公益岗位，解决100名贫困人口就业，年均增收8000元左右。</t>
  </si>
  <si>
    <t>洛浦县贫困户创业流动餐车购置项目</t>
  </si>
  <si>
    <t>布亚乡、恰尔巴格乡、山普鲁镇、多鲁乡、杭桂镇、纳瓦乡、洛浦镇、拜什托格拉克乡、阿其克乡、虹桥易地搬迁安置点、农业园区易地搬迁安置点</t>
  </si>
  <si>
    <t>建设任务：扶贫资金投资100万元。购置创业流动餐车40台，每台2.5万元.
绩效目标：通过自主创业方式，带动55名贫困人口年均增收2000元左右。</t>
  </si>
  <si>
    <t>洛浦县恰尔巴格乡巴格其村核桃深加工车间建设项目</t>
  </si>
  <si>
    <t>恰尔巴格乡巴格其村</t>
  </si>
  <si>
    <t>建设任务：扶贫资金投资380万元，新建核桃加工车间1座，建筑面积2200平方米，新建保鲜库380平方米，烘干炉10个及附属配套设施。
绩效目标：项目建成后，通过租赁给企业或合作社经营，解决20人就业；同时照投资收益不低于8%，壮大村集体经济，带动35名贫困人口年均收益1000元左右。</t>
  </si>
  <si>
    <t>洛浦县多鲁乡色日克村畜牧养殖项目</t>
  </si>
  <si>
    <t>多鲁乡色日克村</t>
  </si>
  <si>
    <t>建设任务：扶贫资金投资195万元，新建圈舍1栋，面积995平方米，地上一层门式钢架结构，屋顶为彩钢板；青贮窖160立方米，钢筋混凝土结构；购买育肥牛40头，每头10000元。配套水、电、路及防疫设施等附属。
绩效目标：通过承包给企业、合作社、大户的方式，按照投资不低于8%，用于壮大村集体经济，解决30名贫困人口就业，年均增收4000元左右。</t>
  </si>
  <si>
    <t>多鲁乡库依肉克艾日克村畜牧养殖项目</t>
  </si>
  <si>
    <t>多鲁乡库依肉克艾日克村</t>
  </si>
  <si>
    <t>建设任务：扶贫资金投资160万元，新建圈舍2栋，每栋400平方米，总面积800平方米，地上一层钢架结构；新建库房200平方米、青贮窖2座，单座150立方米，共300立方米；配套水、电等附属工程。
绩效目标：通过承包给企业、合作社、大户的方式，按照投资不低于8%，用于壮大村集体经济，解决19名贫困人口就业，年均增收4000元左右。</t>
  </si>
  <si>
    <t>洛浦镇克尔喀什村标准化养殖项目</t>
  </si>
  <si>
    <t>洛浦镇克尔喀什村</t>
  </si>
  <si>
    <t>洛浦镇人民政府</t>
  </si>
  <si>
    <t>建设任务：扶贫资金投资150万元，新建1179.73平方米鸡舍1栋，砖混结构，地上一层，配套水、电等附属设施建设等，购买鸡苗1万只。
绩效目标：通过承包给合作社的方式，按照投资不低于8%，用于壮大村集体经济，由村委会设置扶贫岗位，解决30名贫困人口就业，年均增收4000元左右。</t>
  </si>
  <si>
    <t>上年度结余资金</t>
  </si>
  <si>
    <t>洛浦县拜什托格拉克乡家禽养殖合作社建设项目</t>
  </si>
  <si>
    <t>拜什托格拉乡苏盖提博斯坦村</t>
  </si>
  <si>
    <t>建设任务：扶贫资金投资390万元，新建鸡舍2栋，单栋面积777.93平方米，总建筑面积1555.86平方米，地上一层，轻钢结构；配套室内、室外给排水管网、电力设施、采暖设施配套，配套相关喂养设备。
绩效目标：通过承包给企业、合作社、大户的方式，按照投资不低于8%，用于壮大村集体经济，解决22名贫困人口就业，年均增收9000元左右。</t>
  </si>
  <si>
    <t>洛浦县多鲁乡托勒尕什村肉牛养殖项目</t>
  </si>
  <si>
    <t>多鲁乡托勒尕什村</t>
  </si>
  <si>
    <t>建设任务：扶贫资金投资410万元，购买育肥牛400头，品种主要以西门塔尔等肉牛为主。
绩效目标：采取合作社托养模式，按照投资收益不低于8%，带动82名贫困人口年均收益4000元左右。</t>
  </si>
  <si>
    <t>洛浦县拜什托格拉克乡购牛项目</t>
  </si>
  <si>
    <t>拜什托格拉乡阿日西村</t>
  </si>
  <si>
    <t>洛浦县拜什托格拉克乡红枣加工厂建设项目</t>
  </si>
  <si>
    <t>洛浦县拜什托格拉乡阿日西村</t>
  </si>
  <si>
    <t>建设任务：扶贫资金投资210万元，新建红枣加工车间1016.69平方米，轻钢结构，地上一层，建筑高度5.1米；配套给水管网2000米，地面硬化4000平方米。
绩效目标：项目建成后，通过租赁给企业或合作社经营，按照投资收益不低于8%，壮大村集体经济，带动11名贫困人口年均收益4000元左右。</t>
  </si>
  <si>
    <t>洛浦县和田羊养殖项目</t>
  </si>
  <si>
    <t>杭桂镇英吾斯塘村</t>
  </si>
  <si>
    <t>建设任务：扶贫资金投资750万元，采购和田羊5000只，每只补助1500元。
绩效目标：采取合作社托养模式，按照投资收益不低于8%，带动150名贫困人口年均收益4000元左右。</t>
  </si>
  <si>
    <t>山普鲁镇阿日买里村等4个村扶贫创业基地建设项目</t>
  </si>
  <si>
    <t>山普鲁镇阿日买里村、巴什艾日克村、克兰特村、阿依丁库勒村</t>
  </si>
  <si>
    <t>民宗委</t>
  </si>
  <si>
    <t>建设任务：扶贫资金投资263万元，新建扶贫创业基地4栋，并配套水电等附属工程。其中：阿日买里村1栋，面积289平方米，地上一层，砖混结构；巴什艾日克村1栋，面积381平方米，地上一层，框架结构；克兰特村1栋，面积151平方米，地上一层，砖混结构；阿依丁库勒村1栋，面积180平方米，地上一层，砖混结构。
绩效目标：通过贫困户经营或租赁的方式，用于壮大村集体经济，解决20名贫困人口就业，年均增收5000元左右。</t>
  </si>
  <si>
    <t>杭桂镇伯克艾日克村、扎滚艾日克村扶贫创业基地建设项目</t>
  </si>
  <si>
    <t>杭桂镇伯克艾日克村、扎滚艾日克村</t>
  </si>
  <si>
    <t>建设任务：扶贫资金投资136万元，新建扶贫创业基地2栋，并配套水电等附属工程。其中：伯克艾日克村1栋，面积169平方米，地上一层，砖混结构；扎滚艾日克村1栋，面积345平方米，地上一层，砖混结构。
绩效目标：通过贫困户经营或租赁的方式，用于壮大村集体经济，解决10名贫困人口就业，年均增收5000元左右。</t>
  </si>
  <si>
    <t>多鲁乡加郎艾日克村、墩阿孜玛村扶贫创业基地建设项目</t>
  </si>
  <si>
    <t>多鲁乡加郎艾日克村、墩阿孜玛村</t>
  </si>
  <si>
    <t>建设任务：扶贫资金投资160万元，新建扶贫创业基地3栋，并配套水电等附属工程。其中：加郎艾日克村2栋，面积307平方米，地上一层，砖混结构；墩阿孜玛村1栋，面积298平方米，地上一层，砖混结构。
绩效目标：通过贫困户经营或租赁的方式，用于壮大村集体经济，解决20名贫困人口就业，年均增收5000元左右。</t>
  </si>
  <si>
    <t>多鲁乡喀瓦吐格曼贝希村农家乐项目</t>
  </si>
  <si>
    <t>多鲁乡喀瓦吐格曼贝希村</t>
  </si>
  <si>
    <t>建设任务：扶贫资金投资129万元，新建农家乐储仓库86平方米，砖混结构；农家乐用房5座，面积200平方米；禽舍100平方米（彩钢板）、铁丝围栏300米，并配套服务设施及水、电、安全防护等附属设施。
绩效目标：通过承包给企业、合作社或大户的方式，按照投资收益不低于8%，用于壮大村集体经济，解决10名贫困人口就业，年均增收8000元左右。</t>
  </si>
  <si>
    <t>杭桂镇塔盘村、阿克艾日克村畜牧养殖项目</t>
  </si>
  <si>
    <t>杭桂镇塔盘村、阿克艾日克村</t>
  </si>
  <si>
    <t>建设任务：扶贫资金投资340万元，新建畜牧养殖场2座4栋，并配套相关水、电等附属。其中：塔盘村牲畜棚圈2座，每座602.73平方米，地上一层，钢结构，露天活动场及围栏，饲料库79.83平方米、饲草料场地凉棚252.96平方米；阿克艾日克村牲畜棚圈2座，每座602.73平方米，地上一层，钢结构，饲草料库79.83平方米、饲草料场凉棚252.96平方米、靑贮窖2座。
绩效目标：通过承包给企业、合作社或大户的方式，按照投资收益不低于8%，用于壮大村集体经济，解决30名贫困人口就业，年均增收4000元左右。</t>
  </si>
  <si>
    <t>杭桂镇库木吾斯塘村、赞木其艾日克村畜牧养殖项目</t>
  </si>
  <si>
    <t>杭桂镇库木吾斯塘村、赞木其艾日克村</t>
  </si>
  <si>
    <t>建设任务：扶贫资金投资320万元，新建畜牧养殖场2座3栋，并配套相关水、电等附属。其中：库木吾斯塘村牲畜棚圈2栋，每座602.73平方米，地上一层，钢结构，露天活动场及围栏，饲料库79.83平方米、饲草料场地凉棚252.96平方米、靑贮窖2座；赞木其艾日克村畜牧养殖场1栋，面积918平方米，地上一层，钢结构，露天牲畜活动场、仓库、消毒室、饲草料场凉棚252平方米、靑贮窖2座。
绩效目标：通过承包给合作社的方式，按照投资收益不低于8%，用于壮大村集体经济，解决30名贫困人口就业，年均增收4000元左右。</t>
  </si>
  <si>
    <t>多鲁乡喀勒台阔台买村畜牧养殖项目</t>
  </si>
  <si>
    <t>多鲁乡喀勒台阔台买村</t>
  </si>
  <si>
    <t>建设任务：扶贫资金投资195万元，新建标准化牲畜棚圈3座，每座492.8平方米，露天牲畜活动场及围栏280米、青贮窖3座、饲草料库79.83平方米，饲草料棚252.96平方米，并配套相关水、电等附属。
绩效目标：通过承包给合作社的方式，按照投资不低于8%，用于壮大村集体经济，由村委会设置扶贫岗位，解决15名贫困人口就业，年均增收4000元左右。</t>
  </si>
  <si>
    <t>G315线岔口至洛浦县阿其克乡专用公路（Z723）线水毁桥梁建设工程(二期）</t>
  </si>
  <si>
    <t>洛浦县阿其克乡</t>
  </si>
  <si>
    <t>建设任务：扶贫资金投资420万元，新建3座钢桁架桥84.36延米，包括桥梁主体工程与防护设施。
绩效目标：改善当地交通基础设施，助力脱贫攻坚。</t>
  </si>
  <si>
    <t>洛浦县杭桂镇托万皮切克其村等7个村斗渠防渗改造项目</t>
  </si>
  <si>
    <t>杭桂镇托万皮切克其村、康托喀依村、库木巴格村、庞买里村、其力盖加依村、皮凉艾日克村、阿亚格苏尕克库木村</t>
  </si>
  <si>
    <t>建设任务：扶贫资金投资984万元，修建防渗斗渠13.75km及配套渠系建筑物253座,设计流量0.3-0.6立方米/秒，控制灌溉面积0.8万亩。
绩效目标：项目建成可控制灌溉面积0.8万亩。通过对灌区斗渠防渗的改造，以工代赈项目增加劳动者收入，带动增加建档立卡贫困人口全年总收入，减少了渠道水的渗透，提高灌溉效率，提高农作物产量，为促进灌区的经济发展创造良好的条件，助力脱贫攻坚。</t>
  </si>
  <si>
    <t>洛浦县多鲁乡光明村等五个村斗渠防渗改建工程</t>
  </si>
  <si>
    <t>洛浦县多鲁乡光明村，琼库尔吾斯塘村，喀瓦吐格曼村，吾祖尼艾日克村，英艾日克村</t>
  </si>
  <si>
    <t>建设任务：扶贫资金投资740万元，防渗斗渠总长度10.429km，斗渠设计流量0.3m³/s~1.0m³/s。其中多鲁乡光明村渠道防渗长度4.953km，琼库尔吾斯塘村渠道防渗长度1.312km，喀瓦吐格曼村渠道防渗长度1.642km，吾祖尼艾日克村渠道防渗长度0.909km，英艾日克村渠道防渗长度1.613km。配套渠系建筑物282座，各类水闸182座，公路桥2座，农桥103座。
绩效目标：通过对灌区斗渠系统的改造，以工代赈项目增加劳动者收入，带动增加建档立卡贫困人口全年总收入，减少了渠道水的渗透，提高灌溉效率，提高农作物产量，为促进灌区的经济发展创造良好的条件，助力脱贫攻坚。</t>
  </si>
  <si>
    <t>洛浦县多鲁乡等三乡斗渠防渗改建工程</t>
  </si>
  <si>
    <t>洛浦县拜什托拉格乡亚阔恰村，恰尔巴格乡奥克其村、巴格其村、巴格其村，多鲁乡硝尔阔台克村、硝尔阔台克村、硝尔阔台克村、硝尔阔台克村、喀让古托格拉克、喀让古托格拉克村、喀让古托格拉克村。</t>
  </si>
  <si>
    <t>建设任务：扶贫资金投资935万元，防渗斗渠总长度13.471km，配套改造渠道沿线建筑物216座，斗渠设计流量0.3m³/s~1.0m³/s。其中：拜什托格拉克乡支渠防渗658m，配套建筑物2座；恰尔巴格乡防渗4307m，配套建筑物61座；多鲁乡渠道防渗8506m，配套建筑物153座。
绩效目标：通过对灌区斗渠系统的改造，以工代赈项目增加劳动者收入，带动增加建档立卡贫困人口全年总收入，减少了渠道水的渗透，提高灌溉效率，提高农作物产量，为促进灌区的经济发展创造良好的条件，助力脱贫攻坚。</t>
  </si>
  <si>
    <t>洛浦县洛浦镇斗渠防渗改造项目</t>
  </si>
  <si>
    <t>洛浦镇多外特村、恰帕勒兰干村、巴什恰帕勒村、阿恰勒村、古木巴特村、库尔干村</t>
  </si>
  <si>
    <t>建设任务：总投资440万元，改造斗渠长度6.075km，设计流量0.4-0.6mm3/s，新建渠系建筑物共82座，其中斗渠节制分水闸47座（44座单向分水闸，3座双向分水闸），斗渠分水闸18座，斗渠圆管涵17座，控制灌溉面积0.573万亩。
绩效目标：通过对灌区斗渠系统的改造，以工代赈项目增加劳动者收入，带动增加建档立卡贫困人口全年总收入，减少了渠道水的渗透，提高灌溉效率，提高农作物产量，为促进灌区的经济发展创造良好的条件，助力脱贫攻坚，项目建成可控制灌溉面积0.573万亩。</t>
  </si>
  <si>
    <t>洛浦县杭桂镇阿尔都库木村等15个村斗渠防渗改造项目</t>
  </si>
  <si>
    <t>杭桂镇阿尔都克库木村、赞木其艾日克村、喀格孜艾日克村、祖拉瓦村、墩艾日克村、阿克艾日克村、巴什哈尼喀艾日克村、玉吉买勒克村、阿日希村、阔纳杭桂村、英吾斯塘村、兰干艾日克村、琼库尔艾日克村、伯克艾日克村、阿亚格哈尼喀艾日克村</t>
  </si>
  <si>
    <t>建设任务：扶贫资金投资960万元，修建防渗斗渠13.7km及配套渠系建筑物205座,设计流量0.3-0.9立方米/秒，控制灌溉面积0.91万亩。
绩效目标：项目建成可控制灌溉面积0.91万亩。通过对灌区斗渠系统的改造，以工代赈项目增加劳动者收入，带动增加建档立卡贫困人口全年总收入，减少了渠道水的渗透，提高灌溉效率，提高农作物产量，为促进灌区的经济发展创造良好的条件，助力脱贫攻坚。</t>
  </si>
  <si>
    <t>洛浦县农业科技示范园防渗渠建设项目</t>
  </si>
  <si>
    <t>山普鲁镇、农业园区</t>
  </si>
  <si>
    <t>建设任务：扶贫资金投资1520万元，新建防渗渠16.182公里，其中支渠9.809公里，斗渠6.373公里。设计流量为0.3-1立方米/秒，配套建筑物104座，改善灌区面积1.5万亩。
绩效目标：通过项目实施，引进地表水进行灌溉，有效缓解生态园区地下水利用率。</t>
  </si>
  <si>
    <t>洛浦县年产6万吨饲料加工厂建设项目</t>
  </si>
  <si>
    <t>洛浦县精准扶贫产业园区</t>
  </si>
  <si>
    <t>建设任务：扶贫资金投资3593万元，2019年安排3027.81万元，2020年安排565.19万元。新建年产6万吨的饲料加工厂一座，时产20吨全价饲料生产线1条，时产1吨颗粒饲料生产线1条，3000立方米仓储3座，产库6400平方米，计量间、化验室、配件室、厂房，3000方立式仓储，原料库，成品库，仓库大棚及附属工程。
绩效目标：采取固定资产投资折股量化到村集体，按照投资收益不低于8%，带动216名贫困人口年均收益4000元左右。</t>
  </si>
  <si>
    <t>恰尔巴格乡依勒达木艾日克村扶贫创业小市场建设项目</t>
  </si>
  <si>
    <t>恰尔巴格乡依勒达木艾日克村</t>
  </si>
  <si>
    <t>建设任务：扶贫资金投资150万元。新建扶贫创业小市场1栋，总建筑面积644.09平方米，地上一层，砖混结构。配套水、电、暖等配套设施。
绩效目标：通过贫困户经营或出租的方式，用于壮大村集体经济，解决6名贫困人口就业，年均增收1.8万元左右。</t>
  </si>
  <si>
    <t>洛浦县恰尔巴格乡农副产品加工厂建设项目</t>
  </si>
  <si>
    <t>恰尔巴格乡阔恰艾日克村</t>
  </si>
  <si>
    <t>建设任务：扶贫资金投资200万元，新建加工厂一座，地上二层，框架结构，建筑面积725.66平方米；地面硬化923平方米。采购加工生产设备一套。
绩效目标：项目建成后，通过租赁给企业或合作社经营，解决20名贫困人口就业，年均增收18000元左右。</t>
  </si>
  <si>
    <t>洛浦县恰尔巴格乡阿依玛克村食品加工厂建设项目</t>
  </si>
  <si>
    <t>恰尔巴格乡阿依玛克村</t>
  </si>
  <si>
    <t>建设任务：扶贫资金投资200万元，新建食品加工车间2座，其中：一栋284平方米，地上一层；一栋398平方米，地上两层，并配套相关附属设施。
绩效目标：项目建成后，通过租赁给企业或合作社经营，解决20名贫困人口就业，年均增收18000元左右。</t>
  </si>
  <si>
    <t>洛浦县恰尔巴格乡加依托格拉克村手工艺（铜器）加工车间建设项目</t>
  </si>
  <si>
    <t>恰尔巴格乡加依托格拉克村</t>
  </si>
  <si>
    <t>建设任务：扶贫资金投资480万元。新建铜器加工车间2座，面积1360.32平方米、新建库房297.90平方米，车间及库房均为地上一层，C型钢结构；新建销售间或展厅603.20平方米，地上两层，框架结构。并配套水、电、暖、消防等附属设施。
绩效目标：项目建成后，通过租赁给企业或合作社经营，解决25人就业；同时照投资收益不低于8%，壮大村集体经济，带动35名贫困人口年均收益1000元左右。</t>
  </si>
  <si>
    <t>洛浦县恰尔巴格乡加依托格拉克村食品加工厂建设项目</t>
  </si>
  <si>
    <t>建设任务：扶贫资金投资910万元。新建600平方米冷库一座及配套设备，地上一层，框架结构；采购冰淇淋生产线设备一套。
绩效目标：项目建成后，通过租赁给企业或合作社经营，解决25人就业；同时照投资收益不低于8%，壮大村集体经济，带动7名贫困人口年均收益1000元左右。</t>
  </si>
  <si>
    <t>洛浦县多鲁乡托勒尕什村特色加工设备采购项目</t>
  </si>
  <si>
    <t>建设任务：扶贫资金投资72万元，购置半自动加工设备3套。
绩效目标：采取“村委会+合作社+贫困户”模式，产权归村委会所有，承包给企业或合作社，带动5户贫困户就业，月工资1500元，年均增收1.8万元。</t>
  </si>
  <si>
    <t>洛浦县恰尔巴格、纳瓦乡农村道路建设项目</t>
  </si>
  <si>
    <t>恰尔巴格、纳瓦乡</t>
  </si>
  <si>
    <t>建设任务：扶贫资金投资2096万元，建设沥青混凝土路面146.421公里，公路技术等级四级，包括路基、路面、桥涵及交通安全设施。
绩效目标：改善当地交通基础设施，助力脱贫攻坚。</t>
  </si>
  <si>
    <t>洛浦县布亚乡农村道路建设项目</t>
  </si>
  <si>
    <t>建设任务：扶贫资金投资2630万元，建设沥青混凝土路面47公里，包括路基、路面、桥涵和附属工程。
绩效目标：改善当地交通基础设施，助力脱贫攻坚。</t>
  </si>
  <si>
    <t>杭桂镇库木吾斯唐村道路建设项目</t>
  </si>
  <si>
    <t>杭桂镇库木吾斯塘村</t>
  </si>
  <si>
    <t>建设任务：扶贫资金投资587万元，建设沥青混凝土路面10.92公里，每公里造价53.7万元，公路技术等级四级，包括路基、路面、桥涵及交通安全设施。
绩效目标：改善当地交通基础设施，助力脱贫攻坚。</t>
  </si>
  <si>
    <t>洛浦县阿其克乡农村道路建设项目</t>
  </si>
  <si>
    <t>建设任务：扶贫资金投资360万元，建设沥青混凝土路面8.8公里，公路技术等级四级，包括路基、路面、桥涵及交通安全设施。
绩效目标：改善当地交通基础设施，助力脱贫攻坚。</t>
  </si>
  <si>
    <t>洛浦县多鲁乡阿特什墩村砂砾道路硬化项目</t>
  </si>
  <si>
    <t>多鲁乡阿特什墩村</t>
  </si>
  <si>
    <t>建设任务：扶贫资金投资350万元，建设硬化砂砾道路14公里，公路技术等级四级，包括路基、路面、桥涵及交通安全设施。
绩效目标：改善当地交通基础设施，助力脱贫攻坚。</t>
  </si>
  <si>
    <t>布亚乡库玛提村道路建设项目</t>
  </si>
  <si>
    <t>建设任务：扶贫资金投资165万元，建设沥青混凝土路面3公里，每公里55万元，公路技术等级四级，包括路基、路面、桥涵及交通安全设施。
绩效目标：改善当地交通基础设施，助力脱贫攻坚。</t>
  </si>
  <si>
    <t>洛浦县多鲁干渠墩库孜来克交通桥工程</t>
  </si>
  <si>
    <t>多鲁乡墩库孜来克村</t>
  </si>
  <si>
    <t>建设任务：扶贫资金投资120万元，洛浦县多鲁干渠墩库孜来克桥（1-10 米钢筋混凝土现浇板桥一座，桥梁桥全长为14.04米。
绩效目标：改善当地交通基础设施，助力脱贫攻坚。</t>
  </si>
  <si>
    <t>洛浦县高效农田建设项目</t>
  </si>
  <si>
    <t>杭桂镇英巴格村；多鲁乡喀瓦吐格曼村、英阿瓦提村、库依肉克艾日克村、欧依曼央塔克村、布格拉库木村、阔台买村、英阔太买村、加郎艾日克村、琼库尔吾斯塘村、英艾日克村、喀瓦吐格曼村、托格拉艾日克村；恰尔巴格乡巴格其村、铁提尔巴格村、亚坎提村、巴什库木艾日克村、库恰克艾日克村、库库买提村</t>
  </si>
  <si>
    <t>建设任务：总投资4198.06万元，建设滴灌系统18个，pvc管道总长度85.7km,PE管道总长度84.8km，总长度8088.4km,闸阀井140座，排水井130座。修建7条斗渠，改建长度3.081km，利用建筑物6座（包括引水闸5座，农桥1座）；新建渠系建筑物90座（包括引水闸2座，节制分水闸50座，节制单分水闸80座，无节制分水闸39座，双分水闸44座，单分水闸113座，农桥94座，涵管65根，测水桥7座）。、，土地平整115亩，改建渠道16.15km，改建机耕道路4.11km，改建生产路0.85km。
绩效目标：项目建成可控制灌溉面积3万亩。通过对灌区斗渠防渗的改造，高效节水建成，减少了渠道水的渗透，提高灌溉效率，提高农作物产量，为促进灌区的经济发展创造良好的条件，助力脱贫攻坚。</t>
  </si>
  <si>
    <t>洛浦县2019年高效节水建设项目（1万亩）</t>
  </si>
  <si>
    <t>洛浦县杭桂镇霍热孜托格克拉村、英吾斯塘村；多鲁乡喀勒台阔台买村、库勒艾日克村、墩阿孜玛村、央都玛村；</t>
  </si>
  <si>
    <t>建设任务：总投资1877.98万元，其中2019年安排原渠道资金969.15万元，2020年安排扶贫资金908.83万元，改建渠道21.439km，新建348座渠系建筑物及23座连接段，其中：新建节制分水闸49座，无节制分水闸269座，农桥28座，改造引水闸2座。新建滴灌系统1个，控制面积323.13亩。改造机耕道路3条供1.446km.控制灌溉面积1万亩。
绩效目标：项目建成可控制灌溉面积1万亩。通过对灌区斗渠防渗的改造，高效节水建成，减少了渠道水的渗透，提高灌溉效率，提高农作物产量，为促进灌区的经济发展创造良好的条件，助力脱贫攻坚。</t>
  </si>
  <si>
    <t>洛浦县高标准农田建设项目</t>
  </si>
  <si>
    <t>洛浦县恰尔巴格乡阿依丁库勒村、巴格艾日克村、琼库勒贝希村</t>
  </si>
  <si>
    <t>建设任务：总投资523万元，其中2019年安排原渠道资金149.24万元、2020年安排扶贫资金373.76万元，建设高标准农田0.5万亩，改建渠道7.073公里,新建渠系建筑物101座（包括30座节制分水闸，65座无节制分水闸，3座农桥，2座改造引水闸，1座汇入口）及17座连接段。
绩效目标：项目建成可控制灌溉面积0.5万亩。通过对灌区斗渠防渗的改造，高效节水建成，减少了渠道水的渗透，提高灌溉效率，提高农作物产量，为促进灌区的经济发展创造良好的条件，助力脱贫攻坚。</t>
  </si>
  <si>
    <t>洛浦县纳瓦乡尕帕阿日希村扶贫创业基地建设项目</t>
  </si>
  <si>
    <t>纳瓦乡尕帕阿日希村</t>
  </si>
  <si>
    <t>建设任务：扶贫资金投资400万元，建设扶贫创业基地厂房一座1286.22平方米，成品车间535.27平方米，门式钢架结构，地上一层，附属用房66.56平方米，砖混结构，地上一层。配套供排水、电、暖、消防等附属工程。
绩效目标：通过贫困户经营或租赁的方式，租赁费壮大村集体经济，带动20名贫困人口增收，年均增收5000元左右。</t>
  </si>
  <si>
    <t>洛浦县6000T低温库建设项目</t>
  </si>
  <si>
    <t>建设任务：扶贫资金投资398.8万元，2019年安排210万元，2020年安排188.8万元。建设低温库1座，面积1476平方米，地上一层，排架结构。
绩效目标：采取固定资产投资折股量化到村集体，按照投资收益不低于8%，带动48名贫困人口年均收益4000元左右。</t>
  </si>
  <si>
    <t>洛浦县大拱棚建设项目</t>
  </si>
  <si>
    <t>杭桂镇托万皮切克其村、恰尔巴格乡阿依丁库勒村</t>
  </si>
  <si>
    <t>建设任务：扶贫资金投资375万元，建设大拱棚150座，每座大拱棚长度30米，宽度8米，水、电等配套。每座补助2.5万元。杭桂镇托万皮切克其村44座、恰尔巴格乡阿依丁库勒村106座。
绩效目标：采取贫困户自行种植或租赁方式，按照投资收益不低于8%，用于壮大村集体经济，再由村委会设置扶贫岗位，解决8名贫困人口就业，年均增收4000元左右。</t>
  </si>
  <si>
    <t>洛浦县拜什托格拉克乡英艾日克村家禽养殖项目</t>
  </si>
  <si>
    <t>拜什托格拉克乡英艾日克村</t>
  </si>
  <si>
    <t>建设任务：扶贫资金投资68万元，新建简易鸡舍3座，单座面积136.74平方米；新建饲料间、孵化间、工作间94.08平方米；配套采暖、电等附属。
绩效目标：通过承包给企业、合作社、大户的方式，按照投资不低于8%，用于壮大村集体经济，解决10名贫困人口就业，年均增收3000元左右。</t>
  </si>
  <si>
    <t>洛浦县种鸽科技养殖示范项目</t>
  </si>
  <si>
    <t>多鲁乡墩库孜来克村精准扶贫科技示范产业园</t>
  </si>
  <si>
    <t>建设任务：项目总投资7500万元,建设鸽舍120栋，每栋720平方米，地上一层；孵化室4栋，每栋720平方米，地上一层；饲料库4栋，每栋720平方米，地上一层；堆粪棚4栋，每栋720平方米，地上一层；附属用房2600平方米，地上一层；配套供水、排水、供电、供暖、路、消防等附属设施.
绩效目标：按照投资收益不低于8%，用于壮大村集体经济，解决贫困人口就业脱贫。</t>
  </si>
  <si>
    <t>洛浦县拱棚建设项目</t>
  </si>
  <si>
    <t>全县9个乡镇124个村</t>
  </si>
  <si>
    <t>建设任务：扶贫资金投资1240万元，建设小拱棚4000座，每座小拱棚长度30米，宽度6米，高2.5米，拱圈为直径2.5厘米镀锌钢管，覆盖棚膜。每座补助3100元。布亚乡189座，恰尔巴格乡2000座，山普鲁镇98座，纳瓦乡600座，杭桂镇360座，多鲁乡304座，拜什托格拉克乡249座，阿其克乡100座。
绩效目标：采取贫困户自行种植或租赁方式，按照投资收益不低于8%，用于壮大村集体经济，再由村委会设置扶贫岗位，解决120名贫困人口就业，年均增收4000元左右。</t>
  </si>
  <si>
    <t>洛浦县山普鲁镇依勒达木村肉牛养殖基地建设项目</t>
  </si>
  <si>
    <t>山普鲁镇依勒达木村</t>
  </si>
  <si>
    <t>建设任务：新建一座肉牛养殖基地,总投资220万元其中新建1#牛舍500平方米、2#牛舍500平方米,为门式框架结构,屋顶为彩钢板;300立方米的青贮窖,混凝土结构;场区外网含给水网、供电网;防疫配套设施消毒池1个，采购西门塔尔小牛60头,每头1.3万元,8-18月龄,体重在150公斤以上。
绩效目标：项目建成后，产权归村集体，通过租赁给合作社的方式，每年租金不低于20万元，6万元用于壮大村集体经济，14万元通过设置村公益性岗位解决8-14人贫困户就业，年收益10000元左右。</t>
  </si>
  <si>
    <t>洛浦县山普鲁镇巴什克依阔村育肥牛养殖基地建设项目</t>
  </si>
  <si>
    <t>山普鲁镇巴什克依阔村</t>
  </si>
  <si>
    <t>建设任务：新建一座肉牛养殖基地,总投资220万元其中新建1#牛舍500平方米、2#牛舍500平方米,为门式框架结构,屋顶为彩钢板;300立方米的青贮窖,混凝土结构;场区外网含给水网、供电网;防疫配套设施消毒池1个，采购肉牛60头,每头1.3万元,8-18月龄,体重在150公斤以上。
绩效目标：项目建成后，产权归村集体，通过租赁给合作社的方式，每年租金不低于20万元，6万元用于壮大村集体经济，14万元通过设置村公益性岗位解决8-14人贫困户就业，年收益10000元左右。</t>
  </si>
  <si>
    <t>洛浦县纳瓦乡阿亚格尕帕村扶贫创业小市场扩建项目</t>
  </si>
  <si>
    <t>纳瓦乡阿亚格尕帕村</t>
  </si>
  <si>
    <t>建设任务：总投资360万元，新建扶贫创业小市场面积1069.78㎡，其中：小市场807.96平方米，地上二层，框架结构；扩建夜市261.82平方米，地上一层，并配套水、电、暖，消防等附属设施。
绩效目标：项目建成后，商业以租赁的形式出租给商户，优先扶持贫困户自主创业，商业可带动贫困户就业30人，贫困户租赁商业可享受租赁费减免，通过此等方式带动贫困户就业脱贫，每年每户增收1.5万元左右</t>
  </si>
  <si>
    <t>洛浦县纳瓦乡格加阿日希村扶贫创业小市场建设项目</t>
  </si>
  <si>
    <t>纳瓦乡格加阿日希村</t>
  </si>
  <si>
    <t>建设任务：新建扶贫创业小市场一座794.88㎡，框架结构，地上二层，并配套水、电、暖，消防等附属设施。
绩效目标：项目建成后，商业以租赁的形式出租给商户，优先扶持贫困户自主创业，商业可带动就业60人，其中贫困户不少于30人，贫困户租赁商业可享受租赁费减免，通过此种方式带动贫困户就业脱贫，每年每户增收5000元左右</t>
  </si>
  <si>
    <t>布亚乡巴什苏勒瓦村、巴格其村、布亚麻扎村扶贫创业基地建设项目</t>
  </si>
  <si>
    <t>布亚乡巴什苏勒瓦村、巴格其村、布亚麻扎村</t>
  </si>
  <si>
    <t>建设任务：总投资375万元，新建扶贫创业基地3个村3栋，其中：1.巴什苏勒瓦村创业基地1栋，资金68万元，面积253.42㎡，地上一层，砖混结构；2.巴格其村创业基地1栋，面积424.84㎡，资金104万元，地上二层，框架结构；3.布亚麻扎村创业基地1栋，资金203万元，建筑面积860.88㎡，地上二层，框架结构，均包括水电等附属工程；
绩效目标：项目以租赁的方式运行，资产权归村委会所有，用于壮大村集体经济，村委会二次分配带动20户贫困户受益，贫困户分红0.5万元/户/年。</t>
  </si>
  <si>
    <t>杭桂镇红星村、其伯尔其艾日克村畜牧养殖项目</t>
  </si>
  <si>
    <t>杭桂镇红星村、其伯尔其艾日克村</t>
  </si>
  <si>
    <t>建设任务：总投资345万元，新建畜牧养殖场2座4栋；其中：1.红星村新建牲畜棚圈2栋，总投资165万元，每座602.73㎡共计1205.46㎡，地上一层，钢结构，露天活动场及围栏，饲料库和防疫室79.78㎡，地上一层、砖混结构，饲草料场地凉棚1座、靑贮窖2座；2.其伯尔其艾日克村新建牲畜棚圈2栋，总投资180万元，每座每座602.73㎡共计1205.46㎡，地上一层，钢结构，露天活动场及围栏，饲料库和防疫室1栋79.78㎡，地上一层、砖混结构，饲草料场地凉棚1座、靑贮窖2座，80KVA变压器1台，均包括水电等附属工程。
绩效目标：项目以合作社承包的方式运行，资产权归村委会所有，采取资产收益分红及带动就业的方式，用于壮大村集体经济，村委会二次分配带动30户贫困户（各15户）年分红0.5万元/户。</t>
  </si>
  <si>
    <t>多鲁乡硝尔阔台克村畜牧养殖项目</t>
  </si>
  <si>
    <t>多鲁乡硝尔阔台克村</t>
  </si>
  <si>
    <t>建设任务：总投资245万元，新建牲畜棚圈3栋，其中2栋牛圈每座每座602.73㎡、1栋羊圈487.67㎡，地上一层，钢结构，饲料库68.57㎡、防疫和治疗室57.35㎡，地上一层、砖混结构，饲草料场凉棚1座、靑贮窖2座，80KVA变压器1台，均包括水电等附属工程。
绩效目标：项目以合作社承包的方式运行，资产权归村委会所有，采取资产收益分红及带动就业的方式，用于壮大村集体经济，村委会二次分配带动15户贫困户年分红0.5万元/户。</t>
  </si>
  <si>
    <t>洛浦县杭桂镇扶贫产业园建设项目（二期）</t>
  </si>
  <si>
    <t>杭桂镇白杨村</t>
  </si>
  <si>
    <t>建设任务：建1#厂房一座，建筑面积1480.55平方米；建2#库房一座，建筑面积1039.91平方米，均为地上一层，门式钢架结构；室内外附属水、电、暖、消防等配套。
绩效目标：通过承包给企业、合作社、大户的方式，按照市场价收取厂房租金，其中租金的30%用于壮大村集体经济，租金的70%可通过设置公益岗位，解决18名贫困人口就业，年均增收8000元左右。</t>
  </si>
  <si>
    <t>洛浦县贫困户创业流动餐车购置项目（二期）</t>
  </si>
  <si>
    <t>洛浦县</t>
  </si>
  <si>
    <t>建设任务：购买贫困户创业流动餐车160台，每台2.7万元，分布全县六乡三镇。
绩效目标：通过自主创业方式，带动160名贫困人口年均增收2000元左右。</t>
  </si>
  <si>
    <t>洛浦县千亩食用菌示范产业园建设项目</t>
  </si>
  <si>
    <t>洛浦县多鲁乡精准扶贫科技产业园</t>
  </si>
  <si>
    <t>供销合作社联合社</t>
  </si>
  <si>
    <t>建设任务：建设菌棚906座，每个320平方米（32米*10米），共28.992万平方米，钢结构。建设茶树菇棚100座，每个480平方米（32米*15米），共4.8万平方米，钢结构。附属水、电、暖、消防等配套。
绩效目标：采取“企业+村委会+贫困户”模式，带动1000名贫困户，年均收入12000元左右。</t>
  </si>
  <si>
    <t>洛浦县种鸽科技养殖示范项目（种鸽、鸽笼及相关设备采购项目）</t>
  </si>
  <si>
    <t>建设任务：项目总投资11400万元，购置鸽笼30万位，采购种鸽30万对，其中祖代种鸽13.5万对，父母代种鸽16万对。
绩效目标：按照投资收益不低于8%，用于壮大村集体经济，解决贫困人口就业脱贫。</t>
  </si>
  <si>
    <t>新疆和田地区规模化肉羊产业园建设项目</t>
  </si>
  <si>
    <t xml:space="preserve">策勒县315国道2332公里以北 </t>
  </si>
  <si>
    <t>建设任务：政府与天津食品集团合作，总投资22581.09万元，其中投入扶贫资金9674.27万元，企业投资12906.82万元。政府投资建设羊舍55栋，每栋1228.22平米，共67552.1平米，产羔舍3栋，每栋1228.22平米，共3684.66平米，三联羊舍3栋，每栋4173.09平米及相关附属设施建设；企业投资建设青贮窖、干草库、宿舍、设备及附属配套工程等。
 绩效目标：每年投入扶贫资金的8%进行收益分红，预计带动3720户贫困户增收，带动49人就业，每月工资不低于1500元。</t>
  </si>
  <si>
    <t>2020.06.10</t>
  </si>
  <si>
    <t>2020.08.30</t>
  </si>
  <si>
    <t>新疆和田地区规模化肉羊产业园（购羊）项目</t>
  </si>
  <si>
    <t>策勒县315国道2332公里以北</t>
  </si>
  <si>
    <t>建设任务：采购3万只原种湖羊，4000只（澳洲白、杜泊种公羊）。
绩效目标：通过固定资产租赁和生物资产固定收益，按照投资的8%获得收益，年收益达到864万元，可带动540户脱贫。</t>
  </si>
  <si>
    <t xml:space="preserve">   </t>
  </si>
  <si>
    <t>2020.03.30</t>
  </si>
  <si>
    <t>2020.05.15</t>
  </si>
  <si>
    <t>2020.06.29</t>
  </si>
  <si>
    <t>策勒县2020年兔产业发展项目</t>
  </si>
  <si>
    <t>策勒乡巴什玉吉买村</t>
  </si>
  <si>
    <t>建设任务：（1）采购兔笼及配套设备共计16栋，每栋兔舍配备兔笼102组，及风机、水帘、传送带等设备，预计投资500万元；（2）采取以奖代补的形式奖补8万只种兔（规格：一代富硒种兔，兔龄为100天以上，体重2.5公斤），每只种兔补助170元，预计1360万元；（3）其他费用40万元。                                  绩效目标： 购置的种兔项目托养至龙头企业托养，预计种兔分红108.8万元,带动32人稳定就业，月工资不低于1500元。</t>
  </si>
  <si>
    <t>2020.05.30</t>
  </si>
  <si>
    <t>2020.09.30</t>
  </si>
  <si>
    <t>策勒乡兔养殖合作社建设项目</t>
  </si>
  <si>
    <t>建设任务：新建砖混结构，轻钢屋面兔舍，每栋690平方米，合计16栋及相关附属配套工程。产权由16个行政村所有（铁热克艾日克村、巴西玉吉买村、其格勒克艾日可村、琼库勒村、阿克库勒村、托格拉克艾格勒村、玛合玛勒村、尤喀克加依村、加依村、托万加依村、乌其坤赛盖村、阿日希村、色代库勒村、花园村、康喀勒村、托帕村）。                                  绩效目标：1.带动16个人就业，人均月工资不低于1500元； 2：合作企业提供饲料、饲养、防疫及技术指导、回购等服务，每年提供商品兔交由贫困户或合作社养殖，饲养40—45天，达到2.5公斤以上，企业进行回购。</t>
  </si>
  <si>
    <t>策勒县羊养殖扶贫产业建设项目</t>
  </si>
  <si>
    <t>策勒乡铁日克艾克日村</t>
  </si>
  <si>
    <t>建设任务： 政府与昆仑绿源（羊管家）合作，项目总投资2.8亿，政府投资1.3亿元，企业投资1.5亿元，年计划发展肉羊50万只。政府投资建设标准化羊舍76栋（含室外活动栏）：其中1#标准化羊舍31栋，2#标准化羊舍17栋、3#标准化羊舍22栋，1#配种羊舍3栋、2#配种羊舍1栋、3#配种羊舍2栋。单座建筑面积均为975平米，羊舍总建筑面积74100平米。及相应的附属配套设施、设备。企业投资建设6个展厅羊舍、改造羊舍12座、建设办公用房1座及其附属工程及配套设施、采购6万只种羊。                                     绩效目标：每年按照固定资产的8%进行资产受益，可使5200人每年增收2000元，以公司+合作社+农户方式带动可辐射带动周边1000人就业，其中贫困户就业不低于30%，计300人。通过带动周边群众积极参与羊产业养殖，对养殖户提供技术支持和销售路径等方式实现农牧民稳定增收；贫困户可将羊托管至昆仑绿源，多胎羊160元/只分红，哈萨克羊96元/只分红。</t>
  </si>
  <si>
    <t>2020.06.11</t>
  </si>
  <si>
    <t>策勒县2020年畜禽购置以奖代补（育肥羊）项目</t>
  </si>
  <si>
    <t>策勒乡：其格勒克艾日克村、托格拉克艾格勒村、玛合玛勒村、乌卡迪村、花园村、乌其坤赛盖村、阿日西村、色代库勒村、康喀勒村、托帕村、加依村；策勒镇：吐扎克其村、萨依吾斯塘村、恰合玛村、安艾日克村、吾吉达库勒村、亚博依村、科克买提村、巴什科克买提村、墩艾日克村、托格拉喀里村、津南新村；固拉合玛镇：阿克依来克村、阿木巴尔村、阿热勒村、阿热吾斯塘村、巴格艾日克村、地力木铁热克村、给地什艾日克村、吉格代勒克乌塔克村、阔什艾格勒村、拉依喀村、买地尔艾肯村、盘掺村、托格拉吾斯塘村、乌守吾斯塘村、夏普吐鲁克村、幸福村、亚甫拉克村、亚喀吾斯塘村、英阿瓦提村；达玛沟乡：达什库勒村、乔喀巴什村、喀什托格拉克村、依来克吾斯塘村、古勒铁日干村、琼库勒村、硝尔哈纳村、帕其坎特村、普那克村、玛力喀勒干村、英吾斯塘村、光明村、阿亚克乔喀巴什村、普那克奥尔曼村、乌喀里喀什村、吐格曼村、喀克夏勒克村；恰哈乡：却如什村、兰贵村、红旗村、色日克羌村、恰哈村、都外力克村、克西村、克孜勒库提盖村、安迪尔村、安吧村、干吉萨依村、康吐卡依村、阿西村、玉如克塔什村、阿萨村、恩尼力克村、克孜勒尧勒村、介格塔勒村、乌库村、喀日塔什村；乌鲁克萨依乡：巴达干村、阿克其格村、玉龙村；奴尔乡：亚勒古孜巴格村、巴格贝什村。</t>
  </si>
  <si>
    <t>建设任务：育肥羊以奖代补80622头，每头补助600元，最高不得超过50只。标准为畜龄6-8个月，体重25公斤以上，其中：策勒乡1304只：其格勒克艾日克村93只、托格拉克艾格勒村35只、玛合玛勒村34只、乌卡迪村30只、花园村72只、乌其坤赛盖村636只、阿日西村3只、色代库勒村27只、康喀勒村346只、托帕村27只、加依村1只。策勒镇15000只：吐扎克其村2400只、萨依吾斯塘村1603只、恰合玛村1500只、安艾日克村900只、吾吉达库勒村1669只、亚博依村900只、科克买提村1700只、巴什科克买提村1500只、墩艾日克村1208只、托格拉喀里村573只、津南新村1047只。固拉合玛镇35394只：阿克依来克村2689只、阿木巴尔村657只、阿热勒村2341只、阿热吾斯塘村885只、巴格艾日克村4366只、地力木铁热克村655只、给地什艾日克村1417只、吉格代勒克乌塔克村2950只、阔什艾格勒村1792只、拉依喀村1415只、买地尔艾肯村2191只、盘掺村1265只、托格拉吾斯塘村1889只、乌守吾斯塘村4013只、夏普吐鲁克村1325只、幸福村725只、亚甫拉克村2566只、亚喀吾斯塘村1527只、英阿瓦提村726只。达玛沟乡17879只：达什库勒村810只、乔喀巴什村768只、喀什托格拉克村591只、依来克吾斯塘村280只、古勒铁日干村240只、琼库勒村3536只、硝尔哈纳村1196只、帕其坎特村955只、普那克村5279只、玛力喀勒干村760只、英吾斯塘村1104只、光明村2150只、阿亚克乔喀巴什村76只、普那克奥尔曼村92只、乌喀里喀什村15只、吐格曼村17只、喀克夏勒克村10只。恰哈乡10000只：却如什村500只、兰贵村1200只、红旗村1200只、色日克羌村300只、恰哈村700只、都外力克村400只、克西村300只、克孜勒库提盖村400只、安迪尔村600只、安吧村600只、干吉萨依村400只、康吐卡依村400只、阿西村800只、玉如克塔什村300只、阿萨村300只、恩尼力克村300只、克孜勒尧勒村300只、介格塔勒村300只、乌库村400只、喀日塔什村300只。
乌鲁克萨依乡690只：巴达干村590只、阿克其格村50只、玉龙村50只。奴尔乡355只：亚勒古孜巴格村100、巴格贝什村255只。
绩效目标：通过项目实施，每只育肥羊一期直接和间接带来效益150元，项目共计补助80622只，带来总效益1207.53万元。</t>
  </si>
  <si>
    <t>2020.04.28</t>
  </si>
  <si>
    <t>畜禽购置以奖代补（生产母羊）项目</t>
  </si>
  <si>
    <t>策勒乡：铁热克艾日克村、巴西玉吉买村、其格勒克艾日克村、阿克库勒村、托格拉克艾格勒村、乌喀迪村、玛合玛勒村、尤喀克加依村、加依村、托万加依村、乌其坤赛盖村、阿日希村、色代库勒村、花园村、康喀勒村、托帕村、托帕艾日克村；固拉合玛镇：阿克依来克村、阿木巴尔村、阿热勒村、阿热吾斯塘村、巴格艾日克村、地力木铁热克村、给地什艾日克村、吉格代勒克乌塔克村、阔什艾格勒村、拉依喀村、买地尔艾肯村、盘掺村、托格拉吾斯塘村、乌守吾斯塘村、夏普吐鲁克村、幸福村、亚甫拉克村、亚喀吾斯塘村、英阿瓦提村；乌鲁克萨依乡：巴达干村、色格孜勒克村、英阿瓦提村、阿克其格村、科克克尔村、乌坦勒克村、玉龙克尔村、玉龙村；奴尔乡：其曼巴格村、库木巴格村、亚巴格村、阿克塔什村、托万阿其玛村、亚勒古孜巴格村、阿热库木、尤咯克阿其玛村、都木村、热再克村、恰塔什村、巴格贝希村、琼库勒村、喀什也尔村、虽力兰干村、布藏村、亚其村、萨尔龙村；博斯坦乡：加依推孜村、巴格贝希村、墩巴格村、布藏科尔吐维村、乃则尔巴格村、亚喀喀西村、阿喀新村、吉格代博斯坦村、阿其玛村、阿热萨依村、阿亚喀拉苏村、迈丹推孜村。</t>
  </si>
  <si>
    <t>建设内容：生产母羊以奖代补39811头，每头补助1000元，最高不得超过25只。标准为畜龄1-3周岁，体重25公斤以上，其中：
策勒乡4807只：铁热克艾日克村276只、巴西玉吉买村14只、其格勒克艾日克村677只、阿克库勒村97只、托格拉克艾格勒村348只、乌喀迪村70只、玛合玛勒村244只、尤喀克加依村287只、加依村57只、托万加依村146只、乌其坤赛盖村301只、阿日希村386只、色代库勒村153只、花园村348只、康喀勒村842只、托帕村21只、托帕艾日克村540只。
固拉合玛镇21943只：阿克依来克村1377只、阿木巴尔村465只、阿热勒村1548只、阿热吾斯塘村488只、巴格艾日克村3693只、地力木铁热克村440只、给地什艾日克村805只、吉格代勒克乌塔克村2113只、阔什艾格勒村1050只、拉依喀村1220只、买地尔艾肯村1603只、盘掺村782只、托格拉吾斯塘村590只、乌守吾斯塘村1570只、夏普吐鲁克村665只、幸福村275只、亚甫拉克村1890只、亚喀吾斯塘村1023只、英阿瓦提村34只。
乌鲁克萨依乡3532只：巴达干村975只、色格孜勒克村175只、英阿瓦提村340只、阿克其格村295只、科克克尔村1055只、乌坦勒克村125只、玉龙克尔村550只玉龙村17只。
奴尔乡6800只：其曼巴格村305只、库木巴格村116只、亚巴格村365只、阿克塔什村535只、托万阿其玛村876只、亚勒古孜巴格村243只、阿热库木5只、尤咯克阿其玛村436只、都木村67只、热再克村485只、恰塔什村477只、巴格贝希村734只、琼库勒村385只、喀什也尔村1355只、虽力兰干村198只、布藏村15只、亚村153只、萨尔龙村50只。
博斯坦乡2729只：加依推孜村20只、巴格贝希村155只、墩巴格村245只、布藏科尔吐维村15只、乃则尔巴格村652只、亚喀喀西村407只、阿喀新村825只、吉格代博斯坦村80只、阿其玛村45只、阿热萨依村80只、亚喀拉苏村85只、迈丹推孜村120只。                        绩效目标：通过项目实施，每只生产母羊直接和间接受益950元，消耗成本570元，每只生产母羊带来效益380元，项目共计补助39811只，带来总效益1445.216万元。</t>
  </si>
  <si>
    <t>2020.06.25</t>
  </si>
  <si>
    <t>易地搬迁后续产业发展项目（生产母羊以奖代补）</t>
  </si>
  <si>
    <t>小康新区</t>
  </si>
  <si>
    <t>建设内容：易地搬迁小康新区以奖代补生产母羊22979只，贫困户每购买一只生产母羊奖补1000元，不得重复享受。绩效目标：为800名建档立卡贫困户购羊进行补助，激发农户养殖积极性，通过养殖羊增收。</t>
  </si>
  <si>
    <t>畜禽购置以奖代补（生产母牛）项目</t>
  </si>
  <si>
    <t>策勒乡：铁热克艾日克村、巴西玉吉买村、其格勒克艾日克村、托格拉克艾格勒村、乌喀迪村、玛合玛勒村、尤喀克加依村、加依村、托万加依村、乌其坤赛盖村、阿日希村、色代库勒村、花园村、康喀勒村、托帕艾日克村；达玛沟乡：喀什托格拉克村、光明村、玛力喀勒干村、普那克奥尔曼村、硝尔哈纳村、乔喀巴什村、普那克村、阿亚克乔喀巴什村、达什库勒村；博斯坦乡：乃则尔巴格村、亚喀喀西村、阿热萨依村、阿亚喀拉苏村、迈丹推孜村。</t>
  </si>
  <si>
    <t>建设任务：生产母牛以奖代补547头，每头补助3000元，最高不得超过5头。购买生产母牛的标准为年龄在1.5岁以上体重不低于200公斤的成年母牛，其中：策勒乡328头：铁热克艾日克村22头、巴西玉吉买村2头、其格勒克艾日克村49头、托格拉克艾格勒村13头、乌喀迪村8头、玛合玛勒村15头、尤喀克加依村29头、加依村31头、托万加依村3头、乌其坤赛盖村25头、阿日希村5头、色代库勒村33头、花园村52头、康喀勒村36头、托帕艾日克村5头；达玛沟乡73头：喀什托格拉克村6头、光明村35头、玛力喀勒干村2头、普那克奥尔曼村3头、硝尔哈纳村3头、乔喀巴什村7头、普那克村13头、阿亚克乔喀巴什村1头、达什库勒村3头；博斯坦乡146头：乃则尔巴格村43头、亚喀喀西村53头、阿热萨依村10头、阿亚喀拉苏村36头、迈丹推孜村4头。                                          绩效目标：通过项目实施，每头生产母牛直接和间接受益6300元，消耗成本800元，每头生产母牛带来效益5500元，项目共计补助547头，带来总效益271.7万元。</t>
  </si>
  <si>
    <t>2020.06.16</t>
  </si>
  <si>
    <t>2020.06.23</t>
  </si>
  <si>
    <t>畜禽购置以奖代补（骆驼）项目</t>
  </si>
  <si>
    <t>策勒乡、恰哈乡、乌鲁克萨依乡、博斯坦乡、固拉合玛镇、奴尔乡。</t>
  </si>
  <si>
    <t>建设任务：以奖代补采购216峰骆驼，每峰骆驼奖补15000元，最高不超过2峰，奖补标准（1）泌乳驼（5龄口及以上、体重200公斤以上、带小骆驼）；（2）孕母驼（4龄口以上、体重250公斤以上）；（3）公骆驼（7龄口，体重800公斤以上）；农民从3个补助标准中进行选择，其中泌乳驼或孕母驼：策勒乡90峰：托格拉克艾格勒村50峰，托万加依村30峰，托帕艾日克村10峰；恰哈乡50峰：却如什村24峰、恰哈村3峰、阿萨村15峰、恩尼里克1峰、克希村7峰；乌鲁克萨依乡巴达干村14峰；博斯坦乡62峰：乃则尔巴格村6峰、亚喀喀西村12峰、阿热萨依村14峰、阿亚喀拉苏村26峰、迈丹推孜村4峰。公骆驼为：策勒乡15峰、固拉合玛镇10峰、奴尔乡15峰。                         绩效目标：全部托养给企业，企业按照8%进行分红，每年分红金额33.92万元；解决就业不少于20人，每人每月工资不低于2000元。</t>
  </si>
  <si>
    <t>易地搬迁棚圈建设项目</t>
  </si>
  <si>
    <t>建设任务：在固拉合玛镇易地扶贫搬迁区集中连片建设400座棚圈，每户每座补助15000元。                  绩效目标：受益400户，每户1座，通过养殖羊增加收入。</t>
  </si>
  <si>
    <t>策勒县饲草料加工厂建设项目</t>
  </si>
  <si>
    <t>策勒县工业园区</t>
  </si>
  <si>
    <t>建设任务：总投资3685万元，其中政府投资2875.07万元，新疆天物生态科技股份有限公司投资809.93万元。 政府建设总建筑面积7815.92平米（地上总建设面积7209.2平米，地下总建设面积606.72平米），其中：建设成品车间1460平米，原料车间2715.56平米，生产车间1749.62平米，配套用房1890.74平米及相关附属设施。企业购置主机设备部分、购置电气控制系统、饲料设备采购、运输、安装、调试、包装安装等。                                                                                                                                                       绩效目标：合作模式为政府+企业+贫困户的模式运营，带动贫困户40人就业，每月工资不低于2000元。企业每年按政府投资8%进行受益分红。贫困户负责购买的精料、补充料、浓缩料等相关产品，企业以低于市场价20%-30%供应，可使贫困户生产成本大幅度降低。</t>
  </si>
  <si>
    <t>2020.04.24</t>
  </si>
  <si>
    <t>2020.05.22</t>
  </si>
  <si>
    <t>恰哈乡和田羊基地扩建项目</t>
  </si>
  <si>
    <t>恰哈乡干吉萨依村</t>
  </si>
  <si>
    <t>建设任务：在恰哈乡干吉萨依村新建2个羊养殖小区，每个小区2栋羊舍、共计4栋羊舍，每栋羊舍500平方米、1座饲料库300平方米及其配套相关附属设施，产权归红旗村、恰哈村所有。                                绩效目标：交由合作社经营管理，每年收取租金4万元，解决16个贫困户就业，每人每月工资不低于1500元。</t>
  </si>
  <si>
    <t>达玛沟乡育肥羊基地建设项目</t>
  </si>
  <si>
    <t>达玛沟乡光明村、普纳克村</t>
  </si>
  <si>
    <t>建设内容：敞开式羊圈1座，建筑面积2007.20㎡，地上一层，轻钢结构；青贮池5座（光明村2座，普纳克村3座），每座青贮池建筑面积156.06㎡，为敞开式青贮池；药浴池1座，建筑面积12.55㎡；草料库1座，建筑面积196.60㎡，地上一层，轻钢结构；及其他相关附属配套工程。                                        绩效目标：项目建成投产后，一是可增加就业人数4人，1500元/月/人。二是由贫困户将羊放在合作社进行养殖，按照可以养殖2000只羊计算，每只羊每年分红不少于100元，可以为贫困户增收20万元，同时贫困户将羊托养后，可外出务工就业增加收入。固定资产按照实际投入归光明村、普那克村所有。</t>
  </si>
  <si>
    <t>固拉合玛镇简易养殖场补助建设项目</t>
  </si>
  <si>
    <t>给地什艾日克村、地力木铁热克村、买地而艾肯村、阿热吾斯塘村、阔什艾格勒村、盘掺村、阿热勒村、乌首吾斯塘村、阿木巴尔村、亚喀吾斯塘村。</t>
  </si>
  <si>
    <t>建设任务：新建13座简易养殖场，总面积15000平米，采用鹅卵石作为建设基础，外墙砌砖，高度80cm-1.2m，上沿采用木头或方钢封顶，每平米补助320元，其中：给地什艾日克村1座1000平米，地力木铁热克村1座2000平米，买地而艾肯村1座3000平米，阿热吾斯塘村2座2000平米，阔什艾格勒村1座1000平米，盘掺村1座1000平米，阿热勒村3座3000平米，乌首吾斯塘村1座500平米，阿木巴尔村1座1000平米，亚喀吾斯塘村1座500平米。                                         绩效目标：每年根据相应比例进行资产受益，分红收益用于救助困难群众或开发公益性岗位。解决就业不少于10人，每人每月工资不低于1500元，确保综合收益率达到8%。</t>
  </si>
  <si>
    <t>乌鲁克萨依乡2020年0.1万亩高标准农田（土地平整）项目</t>
  </si>
  <si>
    <t>乌鲁克萨依乡巴达干村、科克克尔村、玉龙克尔村</t>
  </si>
  <si>
    <t>建设任务：土地平整1064.89亩及附属建设，每亩1694元，其中：巴达干村303.77亩，科克克尔村550.3亩，玉龙克尔村210.82亩。                               绩效目标：有效地提高项目区土地利用率，为项目区的农业增产、增收创造良好的条件，提高农业机械化水平。</t>
  </si>
  <si>
    <t>策勒县2020年葡萄种植基地建设项目</t>
  </si>
  <si>
    <t>固拉合玛镇</t>
  </si>
  <si>
    <t>建设任务：开展葡萄种植4068亩，其中种植无核白鸡心葡萄1912亩，种植昆仑紫葡萄2156亩。苗木采购691560株，其中无核白鸡心葡萄325040株，昆仑紫葡萄366520株；林床整治4068亩；铁（钢）丝、安装绑桩4068亩；及其他相关附属物资。                            绩效目标：带动 2078 户贫困户依靠葡萄产业进行巩固提升，户均增收1079元。</t>
  </si>
  <si>
    <t>2020.06.17</t>
  </si>
  <si>
    <t>创业市场建设项目（集中建设）</t>
  </si>
  <si>
    <t>策勒镇吐扎克其村</t>
  </si>
  <si>
    <t>建设任务：在策勒镇吐扎克其村新建两栋创业市场，总建筑面积7022m2，其中，1#楼为地上两层框架结构，建筑面积 4320 ㎡；2#楼为地上三层框架结构，建筑总面积 2702 ㎡；配套室内外附属设施
绩效目标：项目建成后预计每平米按20元出租，每年可收租金168.5万元左右，租金全部用于策勒镇、策勒乡、恰哈乡三个乡镇贫困村壮大村集体收入；解决不少于50名贫困户就业，每人每月工资不低于1500元。</t>
  </si>
  <si>
    <t>2020.07.22</t>
  </si>
  <si>
    <t>固拉合玛镇创业市场建设项目</t>
  </si>
  <si>
    <t>策勒县固拉合玛镇315国道南侧，固拉合玛镇粮站（老面粉厂）和文化站中间；策勒县固拉合玛镇中学西侧315国道以南（集贸市场对面）</t>
  </si>
  <si>
    <t>建设任务：项目位置A:建筑面积3987.62㎡，其中1#建筑面积2021.7㎡，框架结构地上两层；2#建筑面积1965.92㎡，框架结构地上两层。相关附属配套工程。项目位置B: 建筑面积1701.16㎡，其中3#建筑面积720.26㎡，框架结构地上两层；4#建筑面积980.90㎡，框架结构地上两层。相关附属配套工程。绩效目标：租金按照12元/㎡收取，商铺可收取租金81.92万元，用于壮大19个村集体经济；解决贫困户就业不少于40人，每人每月工资不低于1500元。</t>
  </si>
  <si>
    <t>达玛沟乡创业市场建设项目</t>
  </si>
  <si>
    <t>达玛沟乡农贸市场后门</t>
  </si>
  <si>
    <t>建设任务：新建2层门面房共3574.9平米，建设在达玛沟乡农贸市场后门，共2层，安装变电设施，配备供排水、暖、电、消防等配套设施。                                绩效目标：每平米预计以12元/月出租，每年可收租金51.48万元，用于壮大村集体经济，村级通过公益性岗位开发解决贫困户在值班、环境卫生治理及困难救助等方面达到贫困户增加收入目的。项目建设可以安置50人就业，其中贫困户20人就业，每人每月工资不低于1500元。</t>
  </si>
  <si>
    <t>2020.06.02</t>
  </si>
  <si>
    <t>乌鲁克萨依乡创业市场建设项目</t>
  </si>
  <si>
    <t>鲁克萨依乡巴大干村</t>
  </si>
  <si>
    <t>建设任务：在乌鲁克萨依乡巴大干村新建商铺1栋，建筑面积896.38 ㎡，地上2层，及配套附属设施。                    绩效目标：项目建成后预计每平米租金20元预算每年可收租金21.5万元，村委会收取租金用于开发公益性岗位，或用于脱贫攻坚工作，根据建设门面实际情况出租给当地贫困户预计可至少带动20名贫困户就业，每人每月工资不低于1500元。</t>
  </si>
  <si>
    <t>奴尔乡创业市场建设项目</t>
  </si>
  <si>
    <t>奴尔乡库木巴格村</t>
  </si>
  <si>
    <t>建设任务：在奴尔乡库木巴格村新建商铺1栋，建筑面积为769.3㎡，地上2层，及配套附属设施。
绩效目标：预计每年可收租金至少12万元左右，解决贫困户不少于就业10人，每人每月工资不低于1500元。</t>
  </si>
  <si>
    <t>博斯坦乡创业市场建设项目</t>
  </si>
  <si>
    <t>博斯坦乡乃则尔巴格村</t>
  </si>
  <si>
    <t>建设任务：在博斯坦乡乃则尔巴格村新建商铺1栋，地上2层，建筑面积996.96平米，租金用于壮大村集体经济。
绩效目标：每平米预计对外出租最少为20元，996.96平米每年可收租金至少23.45万元。预计可以带动15名贫困人口就业务工，每月工资不低于1500元。
实施单位：博斯坦乡人民政府</t>
  </si>
  <si>
    <t>策勒县2020年扶贫公路建设项目</t>
  </si>
  <si>
    <t>恰哈乡克希村、兰贵村、恰哈村、红旗村、阿希村；博斯坦乡加依推孜村、巴格贝希村、阿热萨依村、阿拉格喀拉苏村、墩巴格村、乃则尔巴格村；固拉合玛镇阿热吾斯塘村、阿克依来克村、乌守乌斯塘村、艾日克村、艾格勒村、盘掺村、阿热勒村、巴格艾日克村、亚甫拉克村、亚喀乌斯塘村、夏普吐勒克村、拉伊喀村、艾尔肯村；达玛沟乡琼库勒村、乌喀里喀什村、喀什托格拉克村；恰哈乡阿希河桥、恰哈河萨斯喀木桥。</t>
  </si>
  <si>
    <t>建设任务：修建60.727公里四级道路。建设内容包含路基、路面、桥涵及附属设施。恰哈乡克希村3.426公里、兰贵村4.377公里、恰哈村4.636公里，红旗村5.121公里、阿希村4.529公里，博斯坦乡加依推孜村7.104公里、巴格贝希村1.092公里、阿热萨依村4.484公里、阿拉格喀拉苏村1.574公里、墩巴格村0.467公里、乃则尔巴格村0.206公里，固拉合玛镇阿热吾斯塘村4.3公里、阿克依来克村1.240公里、乌守乌斯塘村0.819公里、艾日克村0.158公里、艾格勒村1.402公里、盘掺村0.167公里、阿热勒村2.360公里、巴格艾日克村1.358公里、亚甫拉克村1.822公里、亚喀乌斯塘村0.766公里、夏普吐勒克村0.494公里、拉伊喀村0.380公里、艾尔肯村2.739公里，达玛沟乡琼库勒村2.793公里、乌喀里喀什村1.296公里、喀什托格拉克村1.614公里。恰哈乡阿希河桥45.04延米（2-20米）、恰哈河萨斯喀木桥53.84延米（3-16米）
绩效目标：解决群众出行难得问题</t>
  </si>
  <si>
    <t>固拉合玛镇2019年排碱渠清理项目</t>
  </si>
  <si>
    <t>建设任务：改（新）建排碱渠65.34km，其中清淤改建64.75km（清淤干排6.43km，支排37.21km，斗排17.62km，农排3.49km），新建连接排渠0.58km，配套涵洞130座，渡槽8座。
建设周期：2019年3月至2020年5月
绩效目标：灌区8.78万亩盐碱土地得到改善，受益建档立卡贫困户至少190人</t>
  </si>
  <si>
    <t>策勒县易地搬迁试验区引调水工程</t>
  </si>
  <si>
    <t>易地扶贫搬迁区</t>
  </si>
  <si>
    <t>发展和改革委员会</t>
  </si>
  <si>
    <t>建设任务：易地扶贫搬迁区3万亩灌溉面积实施地表水自压灌溉系统，主要内容包括新建节制分水闸1座，设计流量2.0135m³/s，新建引水渠8.25公里、设计流量2.0135m³/s，一座机械沉砂池容积4万立方及33公里管道建设
绩效目标：本项目建成后年灌溉面积为3.39万亩，已种植红枣为主，受益户数821户。同时，贫困地区以工代赈项目增加当地劳动者收入564万元。</t>
  </si>
  <si>
    <t>策勒县乌鲁克萨依乡科克克尔村饮水安全管道改造工程</t>
  </si>
  <si>
    <t>乌鲁克萨依乡科克克尔村</t>
  </si>
  <si>
    <t>建设任务：新建配水管网17.05km、附属建筑物95座及其他相关附属设施。
绩效目标：本项目将改造提科克克尔村村158户农牧民的生活饮水质量，满足农牧民饮水安全巩固提升需要。</t>
  </si>
  <si>
    <t>策勒县奴尔乡亚奇村饮水安全巩固提升工程</t>
  </si>
  <si>
    <t>奴尔乡亚奇村</t>
  </si>
  <si>
    <t>建设任务：新建取水口1处，含200m3集水池1座，24m3集水井1座；新建100m3清水池1座，利用已建35m3清水池、沉淀池各1座；新建输水管网1922m，配水管网7412m，管道附属建筑物75座，及其他相关附属设施。
建设周期：2020年3月至2020年6月
绩效目标：本项目将改造提升亚其村156户农牧民的生活饮水质量，涉及人口457人。</t>
  </si>
  <si>
    <t>策勒县乌鲁克萨依乡水厂水源连通工程</t>
  </si>
  <si>
    <t>乌鲁克萨依乡</t>
  </si>
  <si>
    <t>建设内容：新建1座引水闸，铺设DN160的PE管3.10km，管道排气井、计量井等附属建筑物14座。
绩效目标：解决农村饮水用水条件</t>
  </si>
  <si>
    <t>策勒县恰哈乡盐碱地改良项目</t>
  </si>
  <si>
    <t>恰哈乡兰贵村、红旗村、都维力克村</t>
  </si>
  <si>
    <t>建设任务：恰哈乡盐碱地改良项目共涉及兰贵村、红旗村、都维力克村三个行政村，改造排水沟20条，总长度18.67km。其中：干排12条，总长16.5267km，支排8条，总长2.14km。改建涵桥31座，分水闸2座，渡槽5座；购置盐碱改良剂115吨，施用面积0.7606万亩。
绩效目标：项目实施后改良耕地盐碱化面积为7606亩，项目投产后，增量利润可达124.59万元。</t>
  </si>
  <si>
    <t>2020.07.21</t>
  </si>
  <si>
    <t>策勒县新疆飞鹅产业精准扶贫建设项目</t>
  </si>
  <si>
    <t>达玛沟乡、固拉合玛镇、恰哈乡</t>
  </si>
  <si>
    <t xml:space="preserve">建设任务：新建1栋鹅舍,建筑面积280平方米，砖混结构；新建孵化房2栋，每栋建筑面积280㎡，总建筑面积560㎡，砖混结构；新建配套工程用房，建筑面积227.50平方米，砖混结构；及相关附属设施配套建设；钢结构鹅舍13栋，每栋280㎡，总面积3640㎡（由于新型建材鹅舍施工期短，造价低，耐火性好，抗风性好，所以采用大部分采用新型建材鹅舍）；钢结构大棚50座总面积12960㎡（单座面积259.2㎡）（达玛沟乡44座总面积11404.80㎡，固拉合玛镇6座总面积1555.20㎡）；为177座拱棚配备棉被3717床，每床22㎡，共81774㎡（达玛沟乡44座、固拉合玛镇96座，策勒乡37座）；购置塔城飞鹅鹅苗25万只，其中：达玛沟乡15.8万只、固拉合玛镇7.3471万只、恰哈乡1.8529万只。
绩效目标：采取企业+合作社+贫困户模式，鹅苗为30天脱温鹅。固定资产每年按照8%进行资产受益，按照每人4000元，可使252人脱贫，解决就业14人；企业负责收购贫困户养殖120天3公斤以上的飞鹅，每只100元。可使1858户脱贫。 </t>
  </si>
  <si>
    <t>2019年温室大棚建设项目</t>
  </si>
  <si>
    <t>策勒镇津南新村</t>
  </si>
  <si>
    <t>建设任务：在策勒县津南新村新建温室大棚100座，用于温室大棚蔬菜种植，并购置卷帘机、保温被、节水灌溉等温室大棚配套辅助设备，每座18万元
绩效目标：合作社+农户，带动100户贫困户，户均增收1.044万元，受益贫困户受益持续时间可达15年。</t>
  </si>
  <si>
    <t>策勒县扶贫产业车间建设项目</t>
  </si>
  <si>
    <t>固拉合玛镇拉依喀村</t>
  </si>
  <si>
    <t>建设内容：固拉合玛镇拉依喀村扶贫车间建筑总面积: 10044.66平方米；其中：1#车间地上面积: 5022.23平方米；建筑高度: 6.6米；建筑层数: 1层；地上层数: 1层；单体跨度: 22.5米；2#车间地上面积: 5022.23平方米；建筑高度: 6.6米；建筑层数: 1层；地上层数: 1层；单体跨度: 22.5米；结构类型: 钢结构；基础类型: 独立基础。
绩效目标：企业+贫困户，每年按8%进行资产收益；解决就业500人，其中贫困户150人，每月工资不低于1500元，同时学习技术，由农民转化为产业工人。</t>
  </si>
  <si>
    <t>2019年葡萄种植基地建设</t>
  </si>
  <si>
    <t>策勒镇：安艾日克村，巴什科克买提村，墩艾日克村，科克买提村，恰合玛村，萨依吾斯塘村，吐扎克其村，托格热喀里村，吾吉达库勒村，亚博依村；策勒乡：其格勒克艾日克村，色代库勒村，琼库勒村；固拉合玛镇：阿热吾斯塘村，地力木铁热克村，给地什艾日克村，阔什艾格勒村，拉依喀村，托格拉乌斯塘村，乌守吾斯塘村，幸福村；达玛沟乡：达什库勒村，古勒铁日干村，光明村，喀什托格拉克村，玛力喀勒干，帕其坎特村，普那克村，乔克巴什村，琼库勒村，硝尔哈纳村，依莱克吾斯唐村，英吾斯塘村。</t>
  </si>
  <si>
    <t>建设任务：建设总规模5800亩，其中：策勒镇500亩共10个村，其中安艾热克村43亩，巴西科克买提村45亩，墩艾日克村50亩，科克买提村50亩，恰克玛村70亩，萨依吾斯塘村50亩，吐扎克其村44亩，托格拉喀里村47亩，吾吉达库勒村51亩，亚博依村50亩；策勒乡300亩共3个村，其中其格勒克艾日克村100亩，色代库勒村100亩，琼库勒村100亩；固拉合玛镇3000亩共8个村，其中阿热吾斯塘村835亩，地理木铁热克村457亩，给地什艾日克村260亩，阔什艾格勒村263亩，拉依喀村70亩，托格拉乌斯塘村250亩，乌守吾斯塘村745亩，幸福村120亩；达玛沟乡2000亩共12个村，达什库勒村72亩，古勒铁日干村193.8亩，光明村102.64亩，喀什托格拉克152.5亩，玛里喀勒干73.1亩，帕尔欺坎特村205.6亩，普纳克村377.1亩，乔克巴什村73亩，琼库勒243亩，硝尔哈纳村196.3亩，依莱克吾斯唐村192.96亩，英吾斯塘村118亩；扶持贫困户2042户。
绩效目标：完成新建葡萄5800亩。正常年每亩纯收入可达1500元；还能增加周边地区劳动力的就业机会，增加当地农民的收入。通过项目实施，可大大提农牧民的科技意识和种植技术，增加特色林果的产出；可增加项目区特色林果面积，扩大森林资源总量，具有显著的净化空气、调节气候、防风固沙，对生态环境治理有积极地促进作用。</t>
  </si>
  <si>
    <t>50万羽蛋鸡标准化养殖项目</t>
  </si>
  <si>
    <t>策勒镇安艾日克村</t>
  </si>
  <si>
    <t>建设任务：项目总投资14695万元，政府投资1800万元。企业投资12895万元。政府投资用于建设规模蛋鸡舍5栋，单栋建筑面积1642.71㎡，共建筑面积8213.55㎡，结构类型现浇钢筋混凝土框架结构，屋面为轻钢结构；层数：地上一层；主厂房房檐口高度：3.8M，每栋鸡舍配置小型养鸡设备，鸡场所需水电配套设施安装配备。其余部分投资由企业自己承担。企业资金用于购买设备，饲料，值班室、办公室、冷藏保鲜库等；
绩效目标：固定资产每年按8%进行资产收益，可带动360人脱贫；解决不少于35人就业，每人每月工资不低于1500元；企业进行回购，回购期9年，从2023年开始。</t>
  </si>
  <si>
    <t>策勒县兔产业扶贫（发展）基地建设项目（二期）</t>
  </si>
  <si>
    <t>建设内容：策勒县兔产业扶贫（发展）基地建设项目（二期），建设地点位于策勒乡巴西玉吉买村，投资2850万元：
2000万用于采购兔笼及其养殖设备、清粪设备、环控设备、照明设备，5万只种兔，投入资金850万元。采购完毕后政府投资的资产归策勒乡巴西玉吉买村所有。
绩效目标：固定资产按8%进行资产收益，可使400人稳定脱贫，解决100人就业。</t>
  </si>
  <si>
    <t>马铃薯速冻薯条薯片生产线项目</t>
  </si>
  <si>
    <t>奴尔乡阿热库木村</t>
  </si>
  <si>
    <t>建设内容：总投资为2322万元，其中：政府资金1432万元，企业投资890万元，项目建设内容如下：
1、对原有扶贫车间、小市场项目进行整合用于薯条薯片厂项目，具体包括：扶贫车间建设项目总投资300万元，建设扶贫车间1500平方米及附属配套设施，室外硬化3000平方米；小市场建设项目总投资100万元，建设内容为：修建一座500平方米的交易市场、木材加工厂、铁艺加工厂合计800平方米（不在整合范围内）、供水200米、安装10吨地磅1台、50吨地磅1台。以上建筑建设资金350万元
2、政府投资（专项扶贫资金）1082万元，总建筑面积为5007.95㎡，包括新建车间4950㎡；电锅炉房37.95㎡；新建计量间20.0㎡；冷库设备；污水处理池1座；化粪池；消防水池；室外附属设施等。
3、企业投资890万元，建设内容具体包括：一万吨马铃薯捡选设备，需要120.0万元。锅炉需要60万元。配电设施需要60万元。附属设备，需要130万元。一万吨薯条、薯片生产线，需要520万元；
4、土豆种植面积为5002亩，可为薯片加工厂提供充实的货物来源，保障薯片加工厂正常运行。
绩效目标：采取企业+贫困户，每年按8%进行资产受益，可使216人稳定脱贫；带动50个贫困户就业，每月工资不低于1500元；每年解决农户1万吨土豆销路问题，预计每人增收4000元；提高群众种植积极性，达到增收脱贫。</t>
  </si>
  <si>
    <t>2020.03.25</t>
  </si>
  <si>
    <t>策勒县2020年第二批扶贫公路建设项目</t>
  </si>
  <si>
    <t>固拉合玛镇民航新村，奴尔乡阿其玛村，琼库勒村，亚勒库孜巴格村，恰哈乡恩尼力克村，介格塔勒村，喀拉塔什村，玉如克塔什村。</t>
  </si>
  <si>
    <t>建设任务：修建10.194公里四级道路。建设内容包含路基、路面、桥涵及附属设施。固拉合玛镇民航新村3.298公里，奴尔乡阿其玛村0.792公里，琼库勒村0.411公里，亚勒库孜巴格村0.788公里，恰哈乡恩尼力克村1.270公里，恰哈乡介格塔勒村1.854公里，恰哈乡喀拉塔什村0.362公里，恰哈乡玉如克塔什村1.419公里。
绩效目标：解决群众出行难得问题</t>
  </si>
  <si>
    <t>策勒县达玛沟乡小型农田水利建设项目</t>
  </si>
  <si>
    <t>达玛沟乡吐格曼村、乌喀里喀什村</t>
  </si>
  <si>
    <t xml:space="preserve"> 水利局</t>
  </si>
  <si>
    <t>建设任务：新建20.6862km防渗渠，其中吐格曼村4.8646公里、乌喀里喀什村15.82163km，共建设流量0.5m3/s。
绩效目标：提高水资源利用率，提高灌溉能力</t>
  </si>
  <si>
    <t>2020.11.30</t>
  </si>
  <si>
    <t>喀拉克尔乡标准化厂房扶贫车间及附属配套设施建设项目（二期）</t>
  </si>
  <si>
    <t>喀拉克尔乡硝库勒村</t>
  </si>
  <si>
    <t>喀拉克尔乡</t>
  </si>
  <si>
    <t>项目总投资560万元，新建标准化厂房1栋，建设面积2508.71㎡，地上一层，门式钢架结构，建筑高度5.85米，配套室外地面硬化、给排水、消防、供配电等附属配套设施。                                                 绩效目标：项目实施后，可带动就业100人，其中贫困人口30人，人均月工资不低于1500元，年人均增收18000元。</t>
  </si>
  <si>
    <t>于田县喀拉克尔乡兔子养殖项目（二期）</t>
  </si>
  <si>
    <t>喀拉克尔乡巴扎托甫村</t>
  </si>
  <si>
    <t>新建28栋兔舍（地上一层，每栋1011.45平方米/栋，轻钢结构）及相关附属配套、供排水、电等附属工程，购置兔笼等配套设施设备。                                     绩效目标：项目建成后产权归村集体所有，由企业负责经营；养殖种兔4万只，由公司统一回收商品兔，可使840贫困户通过养殖商品兔受益；可带动30人就业，每月不低于2000元。</t>
  </si>
  <si>
    <t>于田县木尕拉镇黑木耳产业项目</t>
  </si>
  <si>
    <t>木尕拉镇库开仁村</t>
  </si>
  <si>
    <t>木尕拉镇</t>
  </si>
  <si>
    <t>新建黑木耳标准化栽培车间88栋及相关附属配套设施，每栋单体面积734.44平方米，共计64630.72平方米，地上一层，排架结构。购置标准化栽培车间生产设备，每栋1套，共88套。                                         绩效目标：项目实施后，可直接为贫困户提供100个就业岗位，直接带动1144户贫困户收益，户均收益8714元。</t>
  </si>
  <si>
    <t>于田县英巴格乡肉兔产业项目（二期）</t>
  </si>
  <si>
    <t>英巴格乡新园村</t>
  </si>
  <si>
    <t>英巴格乡</t>
  </si>
  <si>
    <t>投资20539.68万元，新建种兔圈舍50栋50000平方米（1000平方米/栋），商品兔圈舍50栋，50000平方米（1000平方米/栋）；购置种兔兔笼繁育设备50套，商品兔兔笼繁育设备50套。                                                绩效目标：本项目达产年，带动贫困户309户，贫困受益人数共计1221人，肉兔产业带给贫困户人均收益2.29万元/年，带动贫困户就业人数350人，人均薪资收益为1.8万元/年。</t>
  </si>
  <si>
    <t>于田县獭兔产业续建项目（续建）</t>
  </si>
  <si>
    <t>托格日尕孜乡亚喀兰干村</t>
  </si>
  <si>
    <t>投资5110万元，建设集中育肥兔圈舍75栋，每栋352㎡,及相关附属配套设施，购置集中育肥兔笼6000套.2019年已投入资金3485.89万元，2020年申请资金1249.1万元，             绩效目标：项目建成后，交由企业负责运营，每年按照8%固定资产收益作为租金，用于贫困户分红，可带动1721户贫困户增收。</t>
  </si>
  <si>
    <t>希吾勒乡达西库勒村</t>
  </si>
  <si>
    <t>购羊21000只，其中：澳湖种公羊1000只（二代种公羊），澳湖生产母羊20000只（畜龄不超过1岁，体重大于35公斤）.                                                 绩效目标：项目实施后，每年将项目购买羊资金的 8%作为贫困户收益,在各村安排公益性岗位,项目收益作为岗位工资发放，带动2952户，贫困户每户每年平均收益1796.32 元；设置养殖岗位贫困户直接就业105人，养殖人员以工资形式作为劳务报酬，每人平均工资 1800 元/月，年人均收入2.16 万元</t>
  </si>
  <si>
    <t>于田县农业节水试点项目</t>
  </si>
  <si>
    <t>托格日尕孜乡恰卡尔村。托格日尕孜村、巴什库木巴格村、托万库木巴格村、喀尔巴格村、央塔库勒村、亚克兰干村；兰干博孜亚奥吐拉博孜亚尔村、依斯勒格博孜亚尔村、托什坎墩村；先拜巴扎镇萨依村、斯克达西曼村、乔克拉村、吐万达西曼村、喀拉吐仑村、巴西萨依巴格村；斯也克乡喀提亚克村、科克买提村、斯也克村、奥尔曼村、科提其村、托万斯也克村、麦盖提村、克尕孜村；阿热勒乡也台巴什村、托万也台巴什村、阿热勒村、阿热勒吾斯塘村、喀拉尕其村、夏玛勒巴格村；喀尔克乡宗塔勒村、阿克吾斯塘村、穷库勒村、央塔克喀希村、博斯坦艾热克村、喀格勒克阿依热希村、巴扎托普村、拜什托格拉克村；科克亚乡巴什艾格来村、沃土拉提热克村、博斯坦提热克村、阔什艾热克村、吐完艾热克村</t>
  </si>
  <si>
    <t>实施高效节水控制灌溉面积11.57万亩，其中：托格日尕孜乡2.4万亩、兰干博孜亚0.97万亩、先拜巴扎镇2万亩、斯也克乡1.95万亩、阿热勒乡0.95万亩、喀尔克乡2.2万亩、科克亚乡1万亩.绩效目标：该项目实施后，于田县7个乡镇的大部分耕地由地面灌改造为高效节水灌，灌溉水利用系数由 0.44 提高到 0.55，综合灌溉定额由 890.4m³ /亩降至 546.3 m³/亩，相比之下，同样的水量可灌溉1.63倍的面积，可以进一步扩大种植规模或还水于生态，提高农户收入。同时，项目实施后可辐射影响其周边乡镇，进而带动周边地区节水灌溉事业的发展。</t>
  </si>
  <si>
    <t>于田县奥依托格拉克乡乡村道路建设项目</t>
  </si>
  <si>
    <t>奥依托格拉克乡阿尔喀吾斯唐村；阿甫塔甫勒克库勒村；阿勒嘎村；喀拉库木什村；库勒艾日克村；兰干吾斯塘村；塔勒克艾日克村；塔吾尕孜村；吐木亚村；亚尔买里村；也斯尤勒滚村；依纳克村</t>
  </si>
  <si>
    <t>奥依托格拉克乡修建四级农村道路17.738公里，其中（阿尔喀吾斯唐村修建道路1.417公里；阿甫塔甫勒克库勒村修建道路1.042公里道路；阿勒嘎村修建道路1.318公里；喀拉库木什村修建道路5.162公里；库勒艾日克村修建道路3.666公里；兰干吾斯塘村修建道路1.004公里；塔勒克艾日克村修建道路1.173公里；塔吾尕孜村修建道路0.090公里；吐木亚村修建道路0.532公里；亚尔买里村修建道路0.873公里；也斯尤勒滚村修建道路0.996公里；依纳克村修建道路0.465公里），路基、水泥混凝土路面、涵洞、交通安全设施等。                                 项目绩效：通过项目的实施，完善基础设施建设，解决贫困户出行难问题。项目实施后，能使2482户8610名贫困人口受益。</t>
  </si>
  <si>
    <t>阿羌乡乡村道路建设项目</t>
  </si>
  <si>
    <t>阿羌乡阿羌村；吐格曼贝希村；太斯坎里克村；塔尔阿格孜村</t>
  </si>
  <si>
    <t>阿羌村3.361公里；吐格曼贝希村1.518公里；太斯坎里克村5.958里；塔尔阿格孜村1.746公里.                                 项目绩效：通过项目的实施，完善基础设施建设，解决贫困户出行难问题。项目实施后，受益贫困户581户2052人。</t>
  </si>
  <si>
    <t>先拜巴扎镇鸽子养殖合作社补助项目</t>
  </si>
  <si>
    <t>先拜巴扎镇萨依村</t>
  </si>
  <si>
    <t>先拜巴扎镇</t>
  </si>
  <si>
    <t>建设合作社124座，每座450平方米，建设面积共计55800平方米，每平方米补助500元，补助资金2790万元。</t>
  </si>
  <si>
    <t>于田县木尕拉镇养殖场建设项目</t>
  </si>
  <si>
    <t>木尕拉镇阿亚格喀群村</t>
  </si>
  <si>
    <t>于田县木尕拉镇</t>
  </si>
  <si>
    <t>项目总投资549.68万元，新建养殖舍6座，单座建设面积616.86平方米，建筑面积为3701.16平方米；病畜隔离室1座，建设面积590.46平方米；青贮窖3座，单座建设面积227.69平方米，总建筑面积683.07平方米，配套室外电缆、供水管网等相关附属设施.                                    绩效目标：项目建成投产后，项目按照总投资的8%保底分红分配到村，村委会根据实际情况二次分配到户，每年可分配资金为43.97万元，可带动6人就业</t>
  </si>
  <si>
    <t>于田县肉兔产业融合发展园区建设项目</t>
  </si>
  <si>
    <t>阿日希乡阿日希村</t>
  </si>
  <si>
    <t>阿日希乡</t>
  </si>
  <si>
    <t>投资10535万元,建设父母代种兔棚圈50栋，单栋面积654.95平方米，总面积32747.5平方米及建设相关的附属配套；购置兔舍设备89套，其中50套含养殖设备、温控设备、照明设备、环控设备，39套含养殖设备、照明设备。                                           绩效目标：项目建成达产后，带动贫困户1172户4509人脱贫，带动130就业，形成肉兔养殖、加工、销售完整产业链，实现肉兔产业融合发展。</t>
  </si>
  <si>
    <t>于田县阿日希乡葡萄基地建设项目</t>
  </si>
  <si>
    <t>阿日希乡希日开村、也台墩村</t>
  </si>
  <si>
    <t>投入资金1426.62万元，平整土地3000亩种植葡萄，建设内容包括挖沟、填土，为3000亩葡萄地采购水泥绑桩和钢丝，每亩地需钢丝25公斤，共需钢丝75吨。每亩地安装水泥绑桩34根，共需10.2万根。                                                      绩效目标：本项目平均每户贫困户4.18亩地，受益贫困户为718户共计2903人，估算收入时按照当年产量1：9的比例用于当季鲜食葡萄、葡萄干的销售。第一年投入无产出，第二年少量挂果（不计产量），第三年初果期，第四年以后达到量产。第一到第四年每户年均收益为11856元，第五年及以后每户年均收益为2.63万元。</t>
  </si>
  <si>
    <t>达里雅布依乡壮大村集体经济牲畜养殖（购羊）项目</t>
  </si>
  <si>
    <t>达里雅布依乡达里雅布依村</t>
  </si>
  <si>
    <t>达里雅布依乡</t>
  </si>
  <si>
    <t>购买和田生产母羊200只。项目产权归村委会，按照年70%繁育率，年产140只羊，每只羊按300元计算，年收入4.2万元。                                           绩效目标：项目产权归村委会，按照年70%繁育率，年产140只羊，每只羊按300元计算，年收入4.2万元。开发公益性岗位饲养员1名，发放工资10000元/年，村集体经济每年至少增收26000元</t>
  </si>
  <si>
    <t>科克亚乡兔子养殖合作社补助项目（二期）</t>
  </si>
  <si>
    <t>科克亚乡巴什艾格来村</t>
  </si>
  <si>
    <t>科克亚乡</t>
  </si>
  <si>
    <t>科克亚乡新建合作社103个，单个建设面积450平方米，共计46350平方米，每平方米补助500元。                    绩效目标：贫困户自愿加入合作社集中饲养，合作社负责兔舍运营，企业负责回收购商品兔，每只商品兔收益 15 元，受益贫困户 1576户，6856人，人均300只，年均受益每人 4500 元</t>
  </si>
  <si>
    <t>兰干博孜亚农场葡萄晾干房建设项目</t>
  </si>
  <si>
    <t>兰干博孜亚巴什铁日木村</t>
  </si>
  <si>
    <t>兰干博孜亚</t>
  </si>
  <si>
    <t>新建葡萄晾干房20座，其中：巴什铁日木村20座，每座补助资金2.9万元。建筑面积共计663.4平方米，单座建筑面积33.17平方米，地上一层，砖混+彩钢结构，建筑高度3.15米。                                                  绩效目标：项目受益贫困户共计20户93人，项目实施后，提供良好的风干环境，可确保葡萄干速度，提高葡萄干品质，每户年收入可增加1000元。</t>
  </si>
  <si>
    <t>斯也克乡鹅产业发展项目</t>
  </si>
  <si>
    <t>斯也克乡阿勒达西曼村</t>
  </si>
  <si>
    <t>斯也克乡</t>
  </si>
  <si>
    <t>投资约14100万元；购买鹅苗200万只；购买孵化设备(采用第4代孵化设备，装蛋及装蛋量为10240枚每台）50台；种鹅养殖自动上料、自动上水设备50套；环控设备，包含风机、光带自动控温自动控湿等配套设施。购买自动育雏设施及建设育雏舍10栋；购置脱温设备包含工程塑料、固定网架床3万平米；建设种鹅养殖网床5万平米；种鹅养殖供料塔50套，每个塔约5m³。建设屠宰量为1万只的生产线一套；鹅毛粗选粗分加工线一套及配套设施等；建设屠宰车间1万平方米。建设鹅制品熟食加工线一套；鹅血豆腐生产线及配套设施（速冻设备，保鲜冷库）。污水处理系统（日处理污水量1000吨）；配套建设有机肥加工生产线、供水管网、排水管网、电力等。建设年生产6万吨的饲料加工厂1座及相关附属配套设施。                                       绩效目标：项目实施后，企业有偿使用政府投资建设的育雏舍、屠宰车间及购置的设备，按8%支付租赁费用；企业每年提供不少于200万只雏鹅，每户养殖400只鹅，每年养殖4批计算，可为1250户农户提供鹅苗，户均收益12800元；带动就业100人，人均月工资1500元。</t>
  </si>
  <si>
    <t>希吾勒乡</t>
  </si>
  <si>
    <t>项目总投资6643.61万元，建设羊舍26栋，每栋1354.83平方米，共35225.58平方米；建设产羔舍4栋，每栋1354.83平方米，共5419.32平方米；建设三联羊舍2栋，每栋4603.26平方米，共9206.52平方米。                               绩效目标：项目实施后，企业按照政府投资固定资金的的8%支付分红，项目可带动2952户贫困户受益，户均年分红收入1800元，另带动39人就业，人均月工资不低于1200元</t>
  </si>
  <si>
    <t>于田县喀拉克尔乡兔产业项目</t>
  </si>
  <si>
    <t>喀拉克尔乡吐孜库孜勒克村</t>
  </si>
  <si>
    <t>项目总投资约5360万元，建设集中育肥兔圈舍75栋，每栋352㎡，及相关附属配套设施。配套笼具笼架系统、喂料系统、清粪系统、风机、水帘等相关附属设施及安装。2019年已投入资金3115.14万元，2020年申请资金1903.07万元，                                           绩效目标：项目建成后，交由企业负责运营，每年按照8%固定资产收益作为租金，用于贫困户分红，可带动840户贫困户增收。</t>
  </si>
  <si>
    <t>于田县兰干乡拉依喀村渠道建设项目</t>
  </si>
  <si>
    <t>兰干乡拉依喀村</t>
  </si>
  <si>
    <t>修建长度6.064公里及配套渠系建筑物，其中流量0.5立方米/秒3.864公里，流量0.2-0.5立方米/秒2.2公里。             绩效目标：通过本次渠道防渗改建，控制灌溉面积0.43万亩，渠道水利用系数得到提高，渠系建筑物进一步配套，渗漏损失减少，灌区用水条件得到改善，农作物产量增加，可促进灌区经济发展。受益179户679人，其中贫困户99户，贫困人口375人。</t>
  </si>
  <si>
    <t>于田县加依乡喀拉吐干村、巴什英阿瓦提村等2个村渠道防渗建设项目</t>
  </si>
  <si>
    <t>加依乡喀拉吐干村、巴什英阿瓦提村</t>
  </si>
  <si>
    <t>修建长度2公里，流量0.3-0.5立方米/秒及配套渠系建筑物。其中：喀拉吐干村1.5公里，巴什英阿瓦提村0.5公里。        绩效目标：项目区控制总户数783户，总人口3228人，其中贫困户数487户，贫困人口 2030人。通过提高灌溉水利用系数，增加作物收益，并通过以工代赈，带动 2020年脱贫人数2030人。</t>
  </si>
  <si>
    <t>于田县阿羌乡阿羌村、太斯坎力克村、雄古拉村、塔尔阿格孜村等4个村渠道防渗建设项目</t>
  </si>
  <si>
    <t>阿羌乡阿羌村、太斯坎力克村、雄古拉村、塔尔阿格孜村</t>
  </si>
  <si>
    <t>修建长度20公里，流量0.3-0.5立方米/秒及配套渠系建筑物。其中：阿羌村7公里、太斯坎力克村6公里、雄古拉村4公里、塔尔阿格孜村3公里。                                              绩效目标：本工程实施后收益对象1173户，3844人，其中贫困户710户，贫困人口2477人。控制灌溉面积为0.87万亩</t>
  </si>
  <si>
    <t>于田县斯也克乡喀提亚克村、阔克麦提村、阿勒达西曼村、阿依丁库勒村、克尕孜村、吉日木提热克村、拜什托格拉克村等7个村渠道防渗建设项目</t>
  </si>
  <si>
    <t>斯也克乡喀提亚克村、阔克麦提村、阿勒达西曼村、阿依丁库勒村、克尕孜村、吉日木提热克村、拜什托格拉克村</t>
  </si>
  <si>
    <t>修建长度13.1公里，流量0.3-0.5立方米/秒及配套渠系建筑物。其中：喀提亚克村2.6公里、阔克麦提村0.7公里、阿勒达西曼村1.3公里、阿依丁库勒村2公里、克尕孜村1公里、吉日木提热克村2公里、拜什托格拉克村3.5公里。                            绩效目标：项目区控制总户数3296户，总人口13438人，其中贫困户1580户，贫困人口6386人。通过提高灌溉水利用系数，增加作物收益，并通过以工代赈，带动2020年脱贫人数 6386人。</t>
  </si>
  <si>
    <t>于田县奥依托格拉克乡塔勒克艾日克村渠道防渗建设项目</t>
  </si>
  <si>
    <t>奥依托格拉克乡塔勒克艾日克村</t>
  </si>
  <si>
    <t>修建长度7.586公里，流量0.3-0.5立方米/秒及配套渠系建筑物。                                                          绩效目标：通过项目实施，受益649户2341人，其中贫困户412户，贫困人口1492人。控制灌溉面积6840亩。</t>
  </si>
  <si>
    <t>于田县兰干博孜亚农场托什坎墩村、依斯勒克博孜亚尔村渠道建设项目</t>
  </si>
  <si>
    <t>兰干博孜亚农场托什坎墩村、依斯勒克博孜亚尔村</t>
  </si>
  <si>
    <t>渠道防渗改造工程11公里，其中托什坎墩村7公里，依斯勒克博孜亚尔村4公里，设计流量0.2—0.5立方米/秒及配套渠系建筑物。                                     绩效目标：项目区控制总户数394户，总人口1494人，其中贫困户数 213户，贫困人口845 人。通过提高灌溉水利用系数，增加作物收益，并通过以工代赈，带动2020年脱贫人数845人。</t>
  </si>
  <si>
    <t>于田县英巴格乡库如格依来克村、托克散墩村渠道建设项目</t>
  </si>
  <si>
    <t>英巴格乡库如格依来克村、艾山玉松村</t>
  </si>
  <si>
    <t>渠道防渗改造13.5公里，其中英巴格乡库如格依来克村8.5公里、艾山玉松村渠道5公里，设计流量0.3-0.5立方米/秒及配套渠系建筑物。                                                           绩效目标：项目区控制总户数497户，总人口1830人，其中贫困户数240户，贫困人口882人。通过提高灌溉水利用系数，增加作物收益，并通过以工代赈，带动2020 年脱贫人数882人。</t>
  </si>
  <si>
    <t>于田县木尕拉镇阿斯廷奥依村、巴什喀群村、阿勒村渠道建设项目</t>
  </si>
  <si>
    <t>木尕拉镇阿斯廷奥依村、巴什喀群村、阿勒村</t>
  </si>
  <si>
    <t>渠道防渗改造5.5公里，其中木尕拉镇阿斯廷奥依村1公里、巴什喀群村3.5公里、阿勒村1公里，设计流量0.2立方米/秒及配套渠系建筑物。                                                     绩效目标：通过实施本项目，受益2418户8964人，其中贫困户477户，贫困人口1911人。</t>
  </si>
  <si>
    <t>自治区-财政专项扶贫资金-以工代赈资金</t>
  </si>
  <si>
    <t>于田县工业园区标准化厂房扶贫车间建设项目</t>
  </si>
  <si>
    <t>工业园区</t>
  </si>
  <si>
    <t>建设菌包生产车间3间，每栋建设面积1.1万平方米，共建设3.3万平方米，配套菌包生产加工设备及相关附属设施（包括围墙、水、电、路、供暖、消防等），2019年已投入资金8834.51万元，2020年申请资金1332.4万元.                       绩效目标：项目实施后，可直接带动当地500户贫困户参与食用菌种植。每户贫困户可实现收益3.06万元，企业可为贫困户提供63个就业岗位，平均每个岗位月工资2500元；间接带动1500户贫困户增收。</t>
  </si>
  <si>
    <t>于田县万寿菊全产业链项目</t>
  </si>
  <si>
    <t>托格日尕孜乡亚克萨热依村</t>
  </si>
  <si>
    <t>项目总投资1500万元，建设3000㎡万寿菊加工车间、有机肥车间、19个万寿菊发酵池及附属配套设施，年收购加工万寿菊10万吨以上。                                                 绩效目标：通过项目实施可使2500人受益。提供就业岗位50个，带动50人就业，人均月工资不低于1500元。</t>
  </si>
  <si>
    <t>于田县毛纺标准化厂房及配套建设项目</t>
  </si>
  <si>
    <t>先拜巴扎镇托万达西曼村</t>
  </si>
  <si>
    <t>项目总投资2500万元，新建标准化厂房1栋，建设面积12000平方米，地上一层，钢架结构，配套室外地面硬化、给排水、消防水池、配电室及供配电管网等附属配套设施.               绩效目标：项目实施后，根据产品加工过程中生产、包装、运输、销售等各环节所需工种的不同，按照工人使用率1人/10㎡，预计带动就业人数1200人，人均月工资不低于1500元。</t>
  </si>
  <si>
    <t>于田县兰干乡苏克村葡萄基地建设项目</t>
  </si>
  <si>
    <t>兰干乡苏克村</t>
  </si>
  <si>
    <t>种植土换填65.0699万m3（用于葡萄种植），新建田间道路11条，总长18557m.                                            绩效目标：本项目实收后可覆盖贫困户680户2995人，人均年增收1600元。</t>
  </si>
  <si>
    <t>林果业提质增效项目</t>
  </si>
  <si>
    <t>阿羌乡阿羌村、太斯坎里克村；斯也克乡托万斯也克村、克尕孜村；加依乡吉热木村；阿热勒乡夏玛勒巴格村；英巴格乡巴格恰村、康托喀依村、艾斯尼提木村；木尕拉镇喀日曼村、安代库勒贝希村。</t>
  </si>
  <si>
    <t>林果业提质增效补助面积亩3968亩、1641户，其中：阿羌乡的阿羌村904.6亩、太斯坎里克村453.1亩；斯也克乡托万斯也克村340.1亩、克尕孜村581亩；加依乡吉热木村304亩；阿热勒乡夏玛勒巴格村562.2亩；英巴格乡巴格恰村64.5亩、康托喀依村113.7亩、艾斯尼提木村195.5亩；木尕拉镇的喀日曼村300.6亩、安代库勒贝希村148.7亩。采购林果生产工具，以管理奖励的形式，督促果农自觉对林果进行疏密、修剪、病虫害防治等管理，实现林果增产、果农增收、林业增效。                                             绩效目标：实现核桃增产10%，亩产增加15公斤，按照10元/公斤的价格，亩增加产值150元；红枣增产10%，亩产增加40公斤，按照8元/公斤的价格，增加产值320元。受益贫困户1641户6235人，人均增收98元。</t>
  </si>
  <si>
    <t>于田县玫瑰小镇2020年葡萄绑桩项目</t>
  </si>
  <si>
    <t>玫瑰小镇</t>
  </si>
  <si>
    <t>项目总投资2007.7万元，为14000亩葡萄基地采购水泥绑桩和钢丝，每亩地需钢丝25公斤，共需钢丝350吨。每亩地安装水泥绑桩34根，共需47.6万根。                                     绩效目标：通过葡萄种植项目的实施，可以使玫瑰小镇新增葡萄面积14000亩，按照户均10亩，贫困户1400户5320人，三年后可使贫困户葡萄收入实现亩均600元的收益，按照每个贫困户分配10亩的标准，第四年按照亩产500公斤，可实现户均增收15000元，完全实现贫困户长期有效脱贫。</t>
  </si>
  <si>
    <t>于田县阿日希乡也太墩村易地扶贫搬迁安置点渠道防渗项目</t>
  </si>
  <si>
    <t>阿日希乡也台墩村</t>
  </si>
  <si>
    <t>渠道防渗改造4.21公里，设计引水流量0.3立方米/秒，配套渠系建筑物26座，控制灌溉面积0.27万亩。                         绩效目标：通过项目的实施，将改善项目区的引水条件，减少渠道引水量的渗漏损失，提高水资源的利用率，可保证 0.27 万亩农田改良增产。受益贫困户104户、370人</t>
  </si>
  <si>
    <t>于田县农村饮水安全工程查漏补缺建设项目</t>
  </si>
  <si>
    <t>阿羌乡乌什开布隆村、皮什盖村；阿日希乡阿瓦普村、也台墩村、兰干乡托格拉克村、苏克村、拉依喀村；</t>
  </si>
  <si>
    <t>（1）乌什开布隆河河道本次建设管线护砌总长2.68km，为保护水厂和引水管线，对河道右岸进行护砌，护砌共分为三段：第一段长度为1.16km，第二段长度为0.82km，第三段长度为0.70km；护砌材料采用30cm雷诺护垫护坡，护砌边坡1:2.0，设计堤岸护砌高度2.5m，基础埋深2m。增设挑流丁坝3座。（2）皮什盖水厂本次建设管线护砌工程总长0.575km（对河道两岸进行护砌，采用50cm雷诺护垫台阶式护砌，护砌边坡1:1.75，设计堤岸护砌高度2.5m），新建交通桥1座，输水管线护 砌两处，增设挑流丁坝一座，河道疏浚0.175km。（3）两个乡五个村水厂建净水车间150m2，配自动化设备一套，200m3/h净水设备一套，增设400m3清水池一座，对一级沉淀池进行清淤和防渗处理，对取水口进行改建并设置标准过流断面进行计量，对一、二级沉砂池增加排沙通道、围栏和监控设施，增加沉砂池至水厂的取水管线。（4）对兰干总水厂沉淀池加盖处理合计891m2。                                        绩效目标：受益人口合计8383人，使受益户生活用水及其它用水得到彻底解决。</t>
  </si>
  <si>
    <t>于田县木尕拉镇乡村道路建设项目</t>
  </si>
  <si>
    <t>木尕拉镇木尕库勒贝希村；喀尕村；阿亚格喀群村；新康村；吾斯塘吾其村；博斯坦村；阿勒村、吐格曼阔恰村</t>
  </si>
  <si>
    <t>木尕拉镇修建四级农村道路5.325公里，其中（木尕库勒贝希村1.105公里；喀尕村0.447公里；阿亚格喀群村0.220公里；新康村0.101公里；吾斯塘吾其村0.376公里；博斯坦村0.480公里；阿勒村0.845公里、吐格曼阔恰村1.751公里），路基、水泥混凝土路面、涵洞、交通安全设施等。                                  项目绩效：通过项目的实施，完善基础设施建设，解决贫困户出行难问题。项目实施后，能使1130户4488人口受益</t>
  </si>
  <si>
    <t>于田县英巴格乡乡村道路建设项目</t>
  </si>
  <si>
    <t>英巴格乡阿亚格兰帕村；巴格恰村；巴什兰帕村；喀瓦艾日克村；库勒拜什村；库如克依来克村；托格散墩村；托什坎塔合塔村</t>
  </si>
  <si>
    <t>英巴格乡修建四级农村道路9.462公里，其中（阿亚格兰帕村修建道路2.107公里；巴格恰村修建道路0.054公里；巴什兰帕村修建道路2.523公里；喀瓦艾日克村修建道路1.451公里；库勒拜什村修建道路1.322公里；库如克依来克村修建道路1.317公里；托格散墩村修建道路0.062公里；托什坎塔合塔村修建道路0.627公里），路基、水泥混凝土路面、涵洞、交通安全设施等。                                                               项目绩效：通过项目的实施，完善基础设施建设，解决贫困户出行难问题。项目实施后，受益3935人。</t>
  </si>
  <si>
    <t>于田县科克亚乡乡村道路建设项目</t>
  </si>
  <si>
    <t>科克亚乡英巴格村；阔什艾日克村；科克亚村；托万艾格来村</t>
  </si>
  <si>
    <t>科克亚乡修建四级农村道路3.961公里，其中（英巴格村0.803公里；阔什艾日克村2.474公里；科克亚村0.369公里；托万艾格来村0.315公里），路基、水泥混凝土路面、涵洞、交通安全设施等。                                                         项目绩效：通过项目的实施，完善基础设施建设，解决贫困户出行难问题。项目实施后，受益贫困人口2363人。</t>
  </si>
  <si>
    <t>阿热勒乡乡村道路建设项目</t>
  </si>
  <si>
    <t>阿热勒乡阿得让村；阿热勒艾日克村；阿热勒村；阿热勒吾斯塘村；巴什也台巴什村；拜什托格拉克村；古勒巴格村；喀勒尕其村；拉依喀村；也台克孜勒村</t>
  </si>
  <si>
    <t>阿得让村1.921公里；阿热勒艾日克村0.437公里；阿热勒村0.838公里；阿热勒吾斯塘村1.271公里；巴什也台巴什村1.412公里；拜什托格拉克村2.974公里；古勒巴格村1.492公里；喀勒尕其村0.475公里；拉依喀村1.992公里；也台克孜勒村0.445公里）。                                                         项目绩效：通过项目的实施，完善基础设施建设，解决贫困户出行难问题。项目实施后，能使 1384 户5555人口受益。</t>
  </si>
  <si>
    <t>加依乡乡村道路建设项目</t>
  </si>
  <si>
    <t>加依乡加依巴扎村；英阿瓦提村；尤喀克加依村；喀拉吐干村</t>
  </si>
  <si>
    <t>加依巴扎村0.450公里；英阿瓦提村0.968公里；尤喀克加依村0.375公里；喀拉吐干村2.131公里.                          项目绩效：通过项目的实施，完善基础设施建设，解决贫困户出行难问题。项目实施后，能使 637 户 2542人口受益。</t>
  </si>
  <si>
    <t>先拜巴扎镇乡村道路建设项目</t>
  </si>
  <si>
    <t>先拜巴扎镇阿日希村；巴什萨依巴格村；喀拉吐仑村；乔克拉村；萨依村；塔格达西曼村；托万达西曼村；托万萨依巴格村；英博斯坦村</t>
  </si>
  <si>
    <t>阿日希村0.342公里；巴什萨依巴格村3.772公里；喀拉吐仑村3.653公里；乔克拉村0.757公里；萨依村1.956公里；塔格达西曼村1.455公里；托万达西曼村1.344公里；托万萨依巴格村1.477公里；英博斯坦村4.364公里.                                    项目绩效：通过项目的实施，完善基础设施建设，解决贫困户出行难问题。项目实施后，能使1735户 6409人口受益。</t>
  </si>
  <si>
    <t>斯也克乡乡村道路建设项目</t>
  </si>
  <si>
    <t>斯也克乡阿勒达西曼村；奥尔曼村；拜什托格拉克村；喀提亚克村；科克买提村；克尕孜村；麦盖提村里；斯也克村</t>
  </si>
  <si>
    <t>阿勒达西曼村0.424公里；奥尔曼村0.381公里；拜什托格拉克村0.963公里；喀提亚克村2.346公里；科克买提村0.95公里；克尕孜村2.368公里；麦盖提村1.562公里；斯也克村0.572公里.                                                              项目绩效：通过项目的实施，完善基础设施建设，解决贫困户出行难问题。项目实施后，能使 1671 户 6886人口受益。</t>
  </si>
  <si>
    <t>托格日尕孜乡乡村道路建设项目</t>
  </si>
  <si>
    <t>托格日尕孜乡吉格代勒格巴格村；恰喀村；团结村；托格日尕孜村；亚喀兰干村；央塔克库勒村；库去卡其巴格村</t>
  </si>
  <si>
    <t>吉格代勒格巴格村4.842公里；恰喀村0.619公里；团结村0.224公里；托格日尕孜村2.389公里；亚喀兰干村2.429公里；央塔克库勒村0.694公里；库去卡其巴格村4.207公里.                                           项目绩效：通过项目的实施，完善基础设施建设，解决贫困户出行难问题。项目实施后，能使1182户 4228人口受益。</t>
  </si>
  <si>
    <t>阿日希乡乡村道路建设项目</t>
  </si>
  <si>
    <t>阿日希乡英艾日克村；亚依勒干村；阿日希村；也台墩村</t>
  </si>
  <si>
    <t>英艾日克村2.370公里；亚依勒干村1.699公里；阿日希村2.441公里；也台墩村2.014公里.                                           项目绩效：通过项目的实施，完善基础设施建设，解决贫困户出行难问题。项目实施后，能使4248人口受益。</t>
  </si>
  <si>
    <t>于田县阿热勒乡香菇种植产业园建设项目</t>
  </si>
  <si>
    <t>阿热勒乡巴什也台巴什村</t>
  </si>
  <si>
    <t>阿热勒乡</t>
  </si>
  <si>
    <t>建设香菇大棚260座，每个300平方米，钢结构；建设烘干房6间，每间308平方米；总建筑面积1853.6平方米；配套给水、排水管网，电气工程及过滤器、烘干设备、生产车间设备等采购。                                   绩效目标：项目实施后，可直接为贫困户提供102个就业岗位，人均月工资不低于2000元；直接受益贫困户260户，每座大棚可实现净利润3.6万元，间接带动受益贫困户1231户，间接带动村集体经济增收8万元。</t>
  </si>
  <si>
    <t>于田县兰干乡5000亩葡萄基地绑桩项目</t>
  </si>
  <si>
    <t>兰干乡</t>
  </si>
  <si>
    <t>为5000亩葡萄基地采购水泥绑桩和钢丝，每亩地需钢丝25公斤，共需钢丝125吨。每亩地安装水泥绑桩34根，共需17万根。                                                 绩效目标：本项目受益贫困户为 680 户共计 2995 人，估算收入时按照当年产量1：9 的比例用于当季鲜食葡萄、葡萄干的销售。第一年投入无产出，第二年少量挂果（不计产量），第三年初果期，第四年以后达到量产。第一到第四年每户年均增收3088元，第五年及以后每户年均增收17500 元。</t>
  </si>
  <si>
    <t>加依乡标准化厂房扶贫车间二期及配套设施建设项目</t>
  </si>
  <si>
    <t>加依乡加依巴扎村</t>
  </si>
  <si>
    <t>加依乡</t>
  </si>
  <si>
    <t>建设地上一层标准化厂房1栋，建设面积3053.03平方米，钢结构，配套水、电、消防等附属设施.                                 绩效目标：项目建成投产后，可直接解决当地15人就业，人均月增收1200元，年收入增加1.44万元。</t>
  </si>
  <si>
    <t>阿热勒乡高标准钢架温室大棚建设项目</t>
  </si>
  <si>
    <t>阿热勒乡、巴什也台巴什村</t>
  </si>
  <si>
    <t>巴什也台巴什村新建高标准钢架温室大棚28座，其中：巴什也台巴什村28座，棚长100米，宽12米，结构(钢架)，配套电力、供水设施，                                               绩效目标:项目实施后，将大棚承包给企业，每座大棚6户贫困户享受分红，受益贫困户168户，每户每年分红可达3000元；带动28人直接就业，人均年增收1.8万元。</t>
  </si>
  <si>
    <t>于田县英巴格乡肉兔产业(续建)项目</t>
  </si>
  <si>
    <t>建设年出栏商品肉兔200万只现代化养殖小区，建设种兔舍70栋，每栋建筑面积600平方米；购置种兔繁育车间的设施设备；建设商品兔舍20栋，每栋600平方米，购置兔笼设施设备；基地配套建设供排水、供电管网、消防等相关附属设施。2019年已投入资金8028.37万元，2020年申请资金2500万元，用于兔舍建设及设备购置；基地配套建设供排水、供电管网、消防等相关附属设施                                           绩效目标：项目达产年，带动贫困户399户，贫困受益人数共计1526人，肉兔产业带给贫困户人均收益1.23元/年，带动贫困户就业人数300人，人均薪资收益为1.8万元/年。</t>
  </si>
  <si>
    <t>于田县阿热勒乡万亩葡萄基地高效节水灌溉工程（二期）</t>
  </si>
  <si>
    <t>建设内容为：(1)骨干输配水管道（包括干管、分干管）工程，管道总长约7.35km； (2)田间滴灌工程0.81万亩（含防护林滴灌工程）； (3)土地平整工程0.81万亩；(4)田间道路工程29.91km；(5)电力工程，为项目区架设7.36km电力线。                                         绩效目标：本项目实施后，新增节水灌溉面积0.81万亩，有利于项目区经济发展，增强农业发展后劲，为易地搬迁贫困户脱贫打下坚实基础。项目区受益贫困户359户，受益贫困人口1527人，人均增收4652元。</t>
  </si>
  <si>
    <t>于田县阿热勒乡拱棚项目</t>
  </si>
  <si>
    <t>阿热勒乡阿热勒村、托万也台巴什村</t>
  </si>
  <si>
    <t>新建全钢双梁架双膜拱棚40座，其中：阿热勒村21座、托万也台巴什村19座，棚长100米，宽10米，高4米，钢架结构，配套供水设施。                                                    绩效目标：项目建成后产权归村集体所有，受益权归贫困户所有，由村委会按照每座拱棚不低于4000元/年的承包费承包给种植大户或专业合作社，带动贫困户80户受益，其中：阿热勒村建设拱棚21座可以为42户贫困户分红，每户每年分红约为2000元，托万也台巴什村建设拱棚19座可以为38户农户分红，每户每年分红约为2000元。</t>
  </si>
  <si>
    <t>于田县托格日尕孜乡养兔基地设备（合作社）采购项目</t>
  </si>
  <si>
    <t>托格日尕孜乡</t>
  </si>
  <si>
    <t>为托格日尕孜乡兔子养殖合作社采购繁育一体兔笼2100架、产子盒2100架、配套自动水线、料塔及相关养殖设备。</t>
  </si>
  <si>
    <t>阿日希乡吉格代克期克村易地搬迁安置点购羊项目</t>
  </si>
  <si>
    <t>阿日希乡吉格代克其克村易地搬迁安置点</t>
  </si>
  <si>
    <t>项目总投资159.64万元，其中：扶贫资金投入98.24万元，贫困户自筹61.4万元，购买生产母羊1228只，单只重量30-40公斤之间，平均37公斤左右，每只1300元，扶贫资金补助800元，贫困户自筹500元。</t>
  </si>
  <si>
    <t>农牧园区异地扶贫搬迁户改造新建圈舍配套兔笼采购项目</t>
  </si>
  <si>
    <t>农牧园区易地搬迁安置点</t>
  </si>
  <si>
    <t>项目计划投资200.984万元，采购商品兔笼2400套及配套设施。其中：扶贫资金投入95.2万元，对农牧园区易地扶贫搬迁安置点238户贫困户采购兔笼进行补助，每户补助4000元，不足部分由受益户自筹解决。</t>
  </si>
  <si>
    <t>填表人：马鑫、薛丽</t>
  </si>
  <si>
    <t>填报日期：2020年8月12日</t>
  </si>
  <si>
    <t>民丰县特色养殖产业发展项目</t>
  </si>
  <si>
    <t>若克雅乡劳光村</t>
  </si>
  <si>
    <t>农村农村和水利局</t>
  </si>
  <si>
    <t>新建羊舍16栋及育肥舍等附属设施配套。(扶贫资金只用于圈舍建设，未采购其他设备)绩效目标：扶贫资金 1200 万元按照不低于投入资金 8%比例获取收益”、“债券资金每年 3%的比列进行返还”</t>
  </si>
  <si>
    <t>萨勒吾则克乡多胎羊养殖基地建设项目</t>
  </si>
  <si>
    <t>萨勒吾则克乡喀拉墩村</t>
  </si>
  <si>
    <t>民宗局</t>
  </si>
  <si>
    <t>(1)项目规划总用地面积为60228.18㎡，总建筑面积为8294.73㎡，占地面积为8294.73㎡，新建羊圈3栋，总建筑面积为1957.13㎡，其中1#羊圈704.90㎡ ,2#羊圈704.90㎡，3#羊圈547.33㎡，均为地上一层排架结构；配套供水、排水管网、室外电网等室外配套设施等。(2)采购520只种羊，品种为纯种湖羊，其中母羊500只，公羊20只，母羊规格：7-10月龄，体重30Kg以上，通体纯白，外观无缺陷，无疾病。公羊规格：12-15月龄，体重40Kg以上，通体纯白，外观无缺陷，无疾病,共计137万元。绩效目标：可提供25个贫困人员就业岗位，带动339户贫困户发展多胎羊养殖产业；预计人均年增收0.4万元；</t>
  </si>
  <si>
    <t>2020年9月底</t>
  </si>
  <si>
    <t>民丰县多胎羊购置以奖代补项目</t>
  </si>
  <si>
    <t>尼雅乡、若克雅乡、尼雅镇、萨勒吾则克乡、安迪尔乡、兰城乡</t>
  </si>
  <si>
    <t>购置基础母羊（杜湖杂交二代母羊）10162只,杜泊种公羊267只。其中尼雅镇429只母羊19只公羊，尼雅乡1501只母羊72只公羊，若克雅乡2960只母羊53只公羊，萨勒吾则克乡3234只母羊65只公羊，安迪尔乡1911只母羊55只公羊,兰城乡127只母羊3只公羊。母羊按照招标采购价格每只补助1000元。公羊按照按照招标采购价格每只补助3000元。绩效目标：本项目的实施带动项目区1582户农牧民从事多胎羊养殖，使户均年收入增加9000元以上，受益人口达4100余人以上。</t>
  </si>
  <si>
    <t>民丰县叶亦克乡英阿瓦提村农村产业道路建设项目</t>
  </si>
  <si>
    <t>叶亦克乡英阿瓦提村</t>
  </si>
  <si>
    <t>叶亦克乡英阿瓦提村修建8.528公里农村公路。道路设计标准四级，主要技术参数：四级公路，设计速度20km/h。绩效目标：该路建成后将提高区域交通沟通能力，提高路网密度，缩短区域交通时间，方便沿线的群众出行，也必将促进区域经济的快 速发展，对实现县域经济发展战略、促进地区社会经济发展、扩大对外开放、提升区位优势、方便人民出行都具有非常重要的意义。</t>
  </si>
  <si>
    <t>民丰县若克雅乡农村公路建设项目</t>
  </si>
  <si>
    <t>若克雅乡草原村、博斯坦村</t>
  </si>
  <si>
    <t>草原村80户下面农村公路处修建桥涵一座：博斯坦村砖厂路改扩建1.6公里。道路设计标准四级，设计速度20km/h。绩效目标：该路建成后将提高区域交通沟通能力，提高路网密度，缩短区域交通时间，方便沿线的群众出行，也必将促进区域经济的快 速发展，对实现县域经济发展战略、促进地区社会经济发展、扩大对外开放、提升区位优势、方便人民出行都具有非常重要的意义。</t>
  </si>
  <si>
    <t>民丰县叶亦克乡叶亦克村-尕旦道路建设项目</t>
  </si>
  <si>
    <t>叶亦克乡叶亦克村</t>
  </si>
  <si>
    <t>新建农村道路叶亦克村-尕旦14.223公里。道路设计标准四级，主要技术参数：四级公路，设计速度20km/h。绩效目标：该路建成后将提高区域交通沟通能力，提高路网密度，缩短区域交通时间，方便沿线的群众出行，也必将促进区域经济的快 速发展，对实现县域经济发展战略、促进地区社会经济发展、扩大对外开放、提升区位优势、方便人民出行都具有非常重要的意义。</t>
  </si>
  <si>
    <t>民丰县尼雅乡小流域治理工程（二期）</t>
  </si>
  <si>
    <t>尼雅乡托皮买里斯村</t>
  </si>
  <si>
    <t>项目区规划建设面积为2000亩，建设主要内容为项目区的田间灌溉管道铺设及机井配套工程。（1）更新改造项目区原有机井4眼，具体内容为：更新潜水泵4台（2台为Q=185m³/h，扬程63m，2台为Q=160m³/h，扬程60m）、变频启动柜4套、网式过滤器4套、水砂分离器4套；维修生产道路共6条，总长9.15km。（2）在项目区铺设输水管网，其中新建干管采用Φ200mm（5.41kg/m）PVC管，总长2.84km；新建分干管采用Φ160mm（3.64kg/m）PVC管，总长3.875km；改造及新建支管采用Φ75mm（1.35kg/m）PE管，总长为16.185km（新增8.15km，更新改造8.04km），改造及新建毛管采用Φ16mm滴灌管，总长561.93km（新增276.9km，更新改造285.0km）；更新改造阀门52套；新建生产道路1条，共1.15km；土地平整1000亩。绩效目标：通过对项目区2000亩滴灌工程的配套建设，提高了水资源利用率和田间灌溉均匀性，从而改善项目区的生态环境，促进了项目区农业产业结构的调整、生产水平的进一步提高。为改善项目区农民学习先进的种植技术、增加农民收入创造基础，为今后民丰县乃至和田地区发展高效节水灌溉积累经验</t>
  </si>
  <si>
    <t>民丰县叶亦克乡渠道防渗工程</t>
  </si>
  <si>
    <t>叶亦克乡牧场村、叶亦克村</t>
  </si>
  <si>
    <r>
      <rPr>
        <sz val="10"/>
        <rFont val="Times New Roman"/>
        <charset val="134"/>
      </rPr>
      <t>1</t>
    </r>
    <r>
      <rPr>
        <sz val="10"/>
        <rFont val="宋体"/>
        <charset val="134"/>
      </rPr>
      <t>条支渠和</t>
    </r>
    <r>
      <rPr>
        <sz val="10"/>
        <rFont val="Times New Roman"/>
        <charset val="134"/>
      </rPr>
      <t>1</t>
    </r>
    <r>
      <rPr>
        <sz val="10"/>
        <rFont val="宋体"/>
        <charset val="134"/>
      </rPr>
      <t>条斗渠进行防渗改造，共计改造渠道总长度</t>
    </r>
    <r>
      <rPr>
        <sz val="10"/>
        <rFont val="Times New Roman"/>
        <charset val="134"/>
      </rPr>
      <t>5.536km</t>
    </r>
    <r>
      <rPr>
        <sz val="10"/>
        <rFont val="宋体"/>
        <charset val="134"/>
      </rPr>
      <t>，支渠设计流量</t>
    </r>
    <r>
      <rPr>
        <sz val="10"/>
        <rFont val="Times New Roman"/>
        <charset val="134"/>
      </rPr>
      <t>0.89m³/s</t>
    </r>
    <r>
      <rPr>
        <sz val="10"/>
        <rFont val="宋体"/>
        <charset val="134"/>
      </rPr>
      <t>，斗渠设计流量</t>
    </r>
    <r>
      <rPr>
        <sz val="10"/>
        <rFont val="Times New Roman"/>
        <charset val="134"/>
      </rPr>
      <t>0.7m³/s</t>
    </r>
    <r>
      <rPr>
        <sz val="10"/>
        <rFont val="宋体"/>
        <charset val="134"/>
      </rPr>
      <t>；配套改建建筑物</t>
    </r>
    <r>
      <rPr>
        <sz val="10"/>
        <rFont val="Times New Roman"/>
        <charset val="134"/>
      </rPr>
      <t>47</t>
    </r>
    <r>
      <rPr>
        <sz val="10"/>
        <rFont val="宋体"/>
        <charset val="134"/>
      </rPr>
      <t>座，其中：节制闸</t>
    </r>
    <r>
      <rPr>
        <sz val="10"/>
        <rFont val="Times New Roman"/>
        <charset val="134"/>
      </rPr>
      <t>1</t>
    </r>
    <r>
      <rPr>
        <sz val="10"/>
        <rFont val="宋体"/>
        <charset val="134"/>
      </rPr>
      <t>座、节制双分水闸</t>
    </r>
    <r>
      <rPr>
        <sz val="10"/>
        <rFont val="Times New Roman"/>
        <charset val="134"/>
      </rPr>
      <t>9</t>
    </r>
    <r>
      <rPr>
        <sz val="10"/>
        <rFont val="宋体"/>
        <charset val="134"/>
      </rPr>
      <t>座、节制单分水闸</t>
    </r>
    <r>
      <rPr>
        <sz val="10"/>
        <rFont val="Times New Roman"/>
        <charset val="134"/>
      </rPr>
      <t>19</t>
    </r>
    <r>
      <rPr>
        <sz val="10"/>
        <rFont val="宋体"/>
        <charset val="134"/>
      </rPr>
      <t>座，单分水闸</t>
    </r>
    <r>
      <rPr>
        <sz val="10"/>
        <rFont val="Times New Roman"/>
        <charset val="134"/>
      </rPr>
      <t>16</t>
    </r>
    <r>
      <rPr>
        <sz val="10"/>
        <rFont val="宋体"/>
        <charset val="134"/>
      </rPr>
      <t>座、农桥</t>
    </r>
    <r>
      <rPr>
        <sz val="10"/>
        <rFont val="Times New Roman"/>
        <charset val="134"/>
      </rPr>
      <t>1</t>
    </r>
    <r>
      <rPr>
        <sz val="10"/>
        <rFont val="宋体"/>
        <charset val="134"/>
      </rPr>
      <t>座、陡坡</t>
    </r>
    <r>
      <rPr>
        <sz val="10"/>
        <rFont val="Times New Roman"/>
        <charset val="134"/>
      </rPr>
      <t>1</t>
    </r>
    <r>
      <rPr>
        <sz val="10"/>
        <rFont val="宋体"/>
        <charset val="134"/>
      </rPr>
      <t>座。绩效目标：有利于解决贫困落后地区基本农田水利工程设施落后的问题，对于改善农业生产设施条件，进而促进农业生产发展和提高农村经济实力，维护和田地区社会稳定和长治久安具有重要意义。项目建设是可行的，而且是十分必要的。</t>
    </r>
  </si>
  <si>
    <t>民丰县叶亦克乡农村饮水安全巩固提升工程</t>
  </si>
  <si>
    <t>新增 80m³/h 一体化净水设备 1 套（含加药设备及控制设备），一体化净水车间 39.81㎡，加药间及加压泵房 31.11 ㎡；新增 40m³/h 反渗透设备 2 套（一用一备）；新建反渗透水处理车间 218 ㎡；新建 200m³圆形清水池 1座；新增 200KVA 变压器 1 套，10kv高压线路 150m。绩效目标：本次工程建设内容为改扩建水厂工程，新建入户工程。工程建成后解决和改善民丰县叶亦克乡2450人的饮水条件（解决饮水不安全人口2450人），改善水厂的供水条件，确保水厂的正常供水，满足用户的供水量需求，改善项目区人口的饮水条件，有效促进项目区经济和社会的快速发展，为打好脱贫攻坚战奠定基础。</t>
  </si>
  <si>
    <t>2020年民丰县若克雅乡阿奇玛村0.5万亩高标准农田建设项目</t>
  </si>
  <si>
    <t>若克雅乡草原村、阿奇玛村</t>
  </si>
  <si>
    <t>①水利措施:项目区计划改建 6 条斗渠共 9128m。改建渠道全部采用 C20,现浇砼梯型防渗，共需建造各类建筑物 63 座，其中：涵管 8 座、斗渠节制分水闸 55 座。②农业措施:项目区计划改建 5 条斗渠共 6916m。绩效目标：有利于解决贫困落后地区基本农田水利工程设施落后的问题，对于改善农业生产设施条件，进而促进农业生产发展和提高农村经济实力，维护和田地区社会稳定和长治久安具有重要意义。项目建设是可行的，而且是十分必要的。</t>
  </si>
  <si>
    <t>民丰县萨勒吾则克乡康土砍渠首水毁修复工程</t>
  </si>
  <si>
    <t>萨勒吾则克乡萨热依村</t>
  </si>
  <si>
    <t>新建下游防冲及消能设施，下游右岸导流堤修复55m，泄洪冲沙闸上游护坦修复，渠首上游右岸局部段防洪堤修复75m，渠首上游左岸防洪堤修复6m，溢流堰修复6m，溢流底板全部修复。绩效目标：有利于解决贫困落后地区基本农田水利工程设施落后的问题，对于改善农业生产设施条件，进而促进农业生产发展和提高农村经济实力，维护和田地区社会稳定和长治久安具有重要意义。项目建设是可行的，而且是十分必要的。</t>
  </si>
  <si>
    <t>民丰县34个行政村配建垃圾转运站及设施项目</t>
  </si>
  <si>
    <r>
      <rPr>
        <sz val="10"/>
        <rFont val="Times New Roman"/>
        <charset val="134"/>
      </rPr>
      <t>34</t>
    </r>
    <r>
      <rPr>
        <sz val="10"/>
        <rFont val="宋体"/>
        <charset val="134"/>
      </rPr>
      <t>个行政村</t>
    </r>
  </si>
  <si>
    <t>住房和城乡建设局</t>
  </si>
  <si>
    <t>新建垃圾收集站68个（34个村，每个村2个，彩钢板顶棚，半地埋式，混凝土地面承重3吨）配套垃圾收集箱136个（34个村，每村4个，底部带有车轮2个），新购置垃圾桶2847个。绩效目标：通过控制污染源，对城镇生活垃圾从产生到最终处置的全过程 进行监管，切实做到城镇生活垃圾的、减量化和资源化，从而来改 善我们人类的生存环境，保障人民群众的身体健康，其社会效益和 经济效益将越来越显著。</t>
  </si>
  <si>
    <t>民丰县若克雅乡劳光村供排水管网改造项目</t>
  </si>
  <si>
    <t>若克雅乡人民政府</t>
  </si>
  <si>
    <t>管沟开挖1700m，供水管网Pe聚乙烯管DN63 1700m，供水入户管网（33户）DN25Pe聚乙烯管330m，预制检查井33座等。绩效目标：通过该项目的实施，可有效解决项目区33户建档立卡贫困户安全饮水。</t>
  </si>
  <si>
    <t>民丰县尼雅镇畜牧养殖基地建设项目</t>
  </si>
  <si>
    <t>民丰县尼雅镇兰帕村</t>
  </si>
  <si>
    <t>民丰县尼雅镇人民政府</t>
  </si>
  <si>
    <t>建设6栋圈舍5760㎡，饲草料加工棚、消毒室、挤奶室等。绩效目标：通过畜牧养殖基地建设，调整尼雅镇产业结构，带动66户贫困户发展畜牧养殖业增收</t>
  </si>
  <si>
    <t>民丰县尼雅乡多胎羊联合养殖厂建设项目</t>
  </si>
  <si>
    <t>民丰县尼雅乡幸福村</t>
  </si>
  <si>
    <t>民丰县尼雅乡人民政府</t>
  </si>
  <si>
    <t>建设9栋圈舍7560㎡，饲料库房400㎡等。绩效目标：绩效目标：通过畜牧养殖基地建设，调整尼雅镇产业结构，带动320户贫困户发展畜牧养殖业增收</t>
  </si>
  <si>
    <t>民丰县若克雅乡养殖园区建设项目</t>
  </si>
  <si>
    <t>民丰县若克雅乡特开墩村</t>
  </si>
  <si>
    <t>民丰县若克雅乡人民政府</t>
  </si>
  <si>
    <t>建设6栋圈舍，青贮池，干草棚等.绩效目标：通过发展养殖基地建设，调整若克雅乡产业结构，覆盖带动516户贫困户发展养殖业</t>
  </si>
  <si>
    <t>民丰县若克雅乡劳光村农村道路建设</t>
  </si>
  <si>
    <t>民丰县若克雅乡劳光村</t>
  </si>
  <si>
    <t>新建若克雅乡劳光村农村道路725.5米。绩效目标：该路建成后将提高区域交通沟通能力，提高路网密度，缩短区域交通时间，方便沿线的群众出行，也必将促进区域经济的快 速发展，对实现县域经济发展战略、促进地区社会经济发展、扩大对外开放、提升区位优势、方便人民出行都具有非常重要的意义。</t>
  </si>
  <si>
    <t>民丰县萨勒吾则克乡畜牧联合养殖厂建设项目</t>
  </si>
  <si>
    <t>民丰县萨勒吾则克乡祥和村</t>
  </si>
  <si>
    <t>民丰县萨勒吾则克乡人民政府</t>
  </si>
  <si>
    <t>建设8栋圈舍6720㎡及附属设施配套。绩效目标：通过畜牧养殖基地建设，调整萨勒吾则克乡产业结构，覆盖全乡有意愿的建档立卡贫困户发展养殖业</t>
  </si>
  <si>
    <t>民丰县叶亦克乡鸡舍及附属设施配套建设项目</t>
  </si>
  <si>
    <t>民丰县叶亦克乡阿依塔克村、金泉村</t>
  </si>
  <si>
    <t>民丰县叶亦克乡人民政府</t>
  </si>
  <si>
    <t>新建鸡舍34座及其他附属设施配套。绩效目标：通过鸡舍建设，带动60户贫困户发展养殖产业增收</t>
  </si>
  <si>
    <t>民丰县尼雅乡、尼雅镇多胎羊养殖以奖代补项目</t>
  </si>
  <si>
    <t>民丰县尼雅乡、尼雅镇</t>
  </si>
  <si>
    <t>农业农村和水利局</t>
  </si>
  <si>
    <t>采购杜湖杂交二代生产母羊4350只，杜泊三代种公羊150只。对两个乡镇建档立卡贫困户进行全覆盖，每只杜湖杂交二代生产母羊奖补1000元，户均5.2只，不超过10只，杜泊三代种公羊每只奖补2500元。其中尼雅镇杜湖杂交二代生产母羊2051只，杜泊三代种公羊71只；尼雅乡杜湖杂交二代生产母羊2299只，杜泊三代种公羊79只。绩效目标：本项目的实施带动项目区农牧民从事多胎羊养殖，使户均年收入增加6000元以上，同时，促进县域畜牧业加快向集约化经营方向发展。项目建设对于改善畜种结构、促进本区域畜牧业生产效益提高，以及生产方式的转变具有示范使用。</t>
  </si>
  <si>
    <t>和田市2020年深度贫困县涉农资金统筹整合实施方案项目汇总表</t>
  </si>
  <si>
    <t>填报单位：和田市扶贫办、和田市财政局</t>
  </si>
  <si>
    <t>填表人：王伟、程春燕</t>
  </si>
  <si>
    <t>和田市伊里其乡仓储建设项目</t>
  </si>
  <si>
    <t>伊里其乡托甫恰村、纳瓦格村</t>
  </si>
  <si>
    <t>商工局、伊里其乡</t>
  </si>
  <si>
    <r>
      <rPr>
        <b/>
        <sz val="10"/>
        <rFont val="宋体"/>
        <charset val="134"/>
      </rPr>
      <t>建设任务</t>
    </r>
    <r>
      <rPr>
        <sz val="10"/>
        <rFont val="宋体"/>
        <charset val="134"/>
      </rPr>
      <t xml:space="preserve">：伊里其乡新建仓储3800平方米，并配套相关附属设施。项目建成后产权归村集体所有，承租给企业使用，租金用于壮大村集体经济。其中：托甫恰村2000平方米、纳瓦格村1800平方米。
</t>
    </r>
    <r>
      <rPr>
        <b/>
        <sz val="10"/>
        <rFont val="宋体"/>
        <charset val="134"/>
      </rPr>
      <t>绩效目标</t>
    </r>
    <r>
      <rPr>
        <sz val="10"/>
        <rFont val="宋体"/>
        <charset val="134"/>
      </rPr>
      <t>：项目可带动28名贫困户受益。其中：托甫恰村带动16名贫困户受益、纳瓦格村带动12名贫困户受益。</t>
    </r>
  </si>
  <si>
    <t>和田市吐沙拉镇渔业养殖项目</t>
  </si>
  <si>
    <t>吐沙拉镇墩村</t>
  </si>
  <si>
    <t>农业农村局、吐沙拉镇</t>
  </si>
  <si>
    <r>
      <rPr>
        <b/>
        <sz val="10"/>
        <rFont val="宋体"/>
        <charset val="134"/>
      </rPr>
      <t>建设任务</t>
    </r>
    <r>
      <rPr>
        <sz val="10"/>
        <rFont val="宋体"/>
        <charset val="134"/>
      </rPr>
      <t xml:space="preserve">：为墩村购买5吨鱼苗（乌棒鱼、乔尔泰鱼各2.5吨），由大户负责养殖。
</t>
    </r>
    <r>
      <rPr>
        <b/>
        <sz val="10"/>
        <rFont val="宋体"/>
        <charset val="134"/>
      </rPr>
      <t>绩效目标</t>
    </r>
    <r>
      <rPr>
        <sz val="10"/>
        <rFont val="宋体"/>
        <charset val="134"/>
      </rPr>
      <t>：第一、二、三年收益按投入扶贫资金的8%收取，收益分配给40户贫困。第三年到期后将本金返还村委会用于其他扶贫项目。</t>
    </r>
  </si>
  <si>
    <t>和田市伊里其乡托万阿热勒村新建型材扶贫车间项目</t>
  </si>
  <si>
    <t>伊里其乡托万阿热勒村</t>
  </si>
  <si>
    <r>
      <rPr>
        <b/>
        <sz val="10"/>
        <rFont val="宋体"/>
        <charset val="134"/>
      </rPr>
      <t>建设任务</t>
    </r>
    <r>
      <rPr>
        <sz val="10"/>
        <rFont val="宋体"/>
        <charset val="134"/>
      </rPr>
      <t xml:space="preserve">：伊里其乡托万阿热勒村新建型材扶贫车间6000平方米，并配套附属设施，项目建成后产权归村集体，承租给企业经营，租金用于壮大村集体经济。
</t>
    </r>
    <r>
      <rPr>
        <b/>
        <sz val="10"/>
        <rFont val="宋体"/>
        <charset val="134"/>
      </rPr>
      <t>绩效目标</t>
    </r>
    <r>
      <rPr>
        <sz val="10"/>
        <rFont val="宋体"/>
        <charset val="134"/>
      </rPr>
      <t>：可带动200人受益，其中贫困户58人。</t>
    </r>
  </si>
  <si>
    <t>和田市吉亚乡特色经济作物种植项目</t>
  </si>
  <si>
    <t>吉亚乡金叶村、玉叶村</t>
  </si>
  <si>
    <t>农业农村局、吉亚乡</t>
  </si>
  <si>
    <r>
      <rPr>
        <b/>
        <sz val="10"/>
        <rFont val="宋体"/>
        <charset val="134"/>
      </rPr>
      <t>建设任务</t>
    </r>
    <r>
      <rPr>
        <sz val="10"/>
        <rFont val="宋体"/>
        <charset val="134"/>
      </rPr>
      <t xml:space="preserve">：为解决2016-2017年100户易地扶贫搬迁户后续产业发展。计划在产业园区种植100座大棚芦笋，根据每座大棚实际投入，每座最高给予0.6万元奖补，主要包括购置种苗及维修大棚。其中：金叶村25座、玉叶村75座。
</t>
    </r>
    <r>
      <rPr>
        <b/>
        <sz val="10"/>
        <rFont val="宋体"/>
        <charset val="134"/>
      </rPr>
      <t>绩效目标</t>
    </r>
    <r>
      <rPr>
        <sz val="10"/>
        <rFont val="宋体"/>
        <charset val="134"/>
      </rPr>
      <t>：带动100户贫困户受益，预计每座棚第一年计划收入可达到1500元，第二年计划收入可达到3000元左右。</t>
    </r>
  </si>
  <si>
    <t>和田市吉亚乡保鲜库建设项目</t>
  </si>
  <si>
    <t>吉亚乡巴什兰干村</t>
  </si>
  <si>
    <r>
      <rPr>
        <b/>
        <sz val="10"/>
        <rFont val="宋体"/>
        <charset val="134"/>
      </rPr>
      <t>建设任务</t>
    </r>
    <r>
      <rPr>
        <sz val="10"/>
        <rFont val="宋体"/>
        <charset val="134"/>
      </rPr>
      <t xml:space="preserve">：在吉亚乡巴什兰干村集中连片新建保鲜库11座（每座180平方米）并配套附属设施。项目建成后产权归吉亚乡11个村集体所有，其中：塔吾阿孜村1座、欧吞其尧勒村1座、苏亚兰干村1座、巴什兰干村1座、库木巴格村1座、艾力玛塔木村1座、吉勒尕艾日克村1座、阿克买里村1座、夏克买里村1座、铁热克力克村1座、克尔帕买里村1座。
</t>
    </r>
    <r>
      <rPr>
        <b/>
        <sz val="10"/>
        <rFont val="宋体"/>
        <charset val="134"/>
      </rPr>
      <t>绩效目标</t>
    </r>
    <r>
      <rPr>
        <sz val="10"/>
        <rFont val="宋体"/>
        <charset val="134"/>
      </rPr>
      <t>：承租给新疆昆仑天珍农业科技有限公司使用，租金用于壮大村集体经济。项目可带动30名贫困户受益。</t>
    </r>
  </si>
  <si>
    <t>和田市肖尔巴格乡仓储建设项目</t>
  </si>
  <si>
    <t>肖尔巴格乡肖尔巴格村、其迪尔村、阿依丁库勒村；京和物流园区</t>
  </si>
  <si>
    <t>商工局、肖尔巴格乡</t>
  </si>
  <si>
    <r>
      <rPr>
        <b/>
        <sz val="10"/>
        <rFont val="宋体"/>
        <charset val="134"/>
      </rPr>
      <t>建设任务</t>
    </r>
    <r>
      <rPr>
        <sz val="10"/>
        <rFont val="宋体"/>
        <charset val="134"/>
      </rPr>
      <t xml:space="preserve">：计划投资1280万元（已安排整合资金1280万元），在肖尔巴格乡新建仓储8000平方米，并配套相关附属设施。其中：阿依丁库勒村4000平方米，肖尔巴格村2000平方米；其迪尔村2000平方米。
</t>
    </r>
    <r>
      <rPr>
        <b/>
        <sz val="10"/>
        <rFont val="宋体"/>
        <charset val="134"/>
      </rPr>
      <t>绩效目标</t>
    </r>
    <r>
      <rPr>
        <sz val="10"/>
        <rFont val="宋体"/>
        <charset val="134"/>
      </rPr>
      <t>：产权归村集体所有，承租给企业使用，租金用于壮大村集体经济。项目可带动56名贫困户受益。其中：阿依丁库勒村仓储可带动28名贫困户受益；肖尔巴格村仓储可带动14名贫困户受益；其迪尔村仓储可带动14名贫困户受益。</t>
    </r>
  </si>
  <si>
    <t>和田市阿克恰勒乡托甫恰村葡萄种植项目</t>
  </si>
  <si>
    <t>阿克恰勒乡托甫恰村</t>
  </si>
  <si>
    <t>林草局、阿克恰勒乡</t>
  </si>
  <si>
    <r>
      <rPr>
        <b/>
        <sz val="10"/>
        <rFont val="宋体"/>
        <charset val="134"/>
      </rPr>
      <t>建设任务</t>
    </r>
    <r>
      <rPr>
        <sz val="10"/>
        <rFont val="宋体"/>
        <charset val="134"/>
      </rPr>
      <t xml:space="preserve">：在在托甫恰村集中连片种植葡萄300亩，每亩最高给予0.5万元奖补，主要包括搭建标准统一的葡萄架、购置同一品种的种苗。为实现第一年产生收入计划套种其他经济作物。
</t>
    </r>
    <r>
      <rPr>
        <b/>
        <sz val="10"/>
        <rFont val="宋体"/>
        <charset val="134"/>
      </rPr>
      <t>绩效目标</t>
    </r>
    <r>
      <rPr>
        <sz val="10"/>
        <rFont val="宋体"/>
        <charset val="134"/>
      </rPr>
      <t>：每亩第一年计划可实现0.015万元左右收入，第二年计划可实现0.03万元以上的收入。</t>
    </r>
  </si>
  <si>
    <t>和田市贫困户鹅养殖项目</t>
  </si>
  <si>
    <t>阿克恰勒乡阿克塔什村、阿曲村、尕宗村、其拉力克村、其格勒克村、苏克墩村、托甫恰村、肖尔巴格村；古江巴格乡巴什古江村、如克村、塔木巴格村、塔木巴格霍伊拉村、特根拉村、托万古江村、金龙村、红星村、赛克散村、吐沙拉村；拉斯奎镇阿克塔什村、阿热果勒村、阿瓦提村、巴什拉斯奎村、博斯坦阿勒迪村、墩阔恰村、库勒来克村、阔什库勒村、其盖布隆村、乃扎巴格村；吐沙拉镇阿克提其村、墩村、和谐村、红旗村、加拉勒巴格村、加木达村、喀久瓦村、喀热买提村、喀提其村、坎特艾日克村、克孜克达瓦扎村、恰喀尔村、玛加村、斯普斯亚村、斯亚村、吐居克村、幸福村、英巴格村、约斯坦村；肖尔巴格乡阿热勒村、阿亚格阿曲村、巴什铁热克村、尕宗村、热依木巴格村、铁热克吾斯塘村、阿克兰干村、巴什阿曲村、合尼村、库木巴格村、托万肖尔巴格村、英巴格村；吉亚乡阿克买里村、阿孜乃巴扎村、巴什兰干村、巴什吐格曼村、吉勒尕艾日克村、喀勒塔吐格曼村、克尔帕买里村、库木巴格村、库塔孜买里村、阔恰村、艾德来斯村、苏亚兰干村、苏亚玉吉买勒克村、塔吾阿孜村、铁热克力克村、夏克买里村、亚吐格曼村、金叶村、玉叶村；玉龙喀什镇阿克其格村、阿勒提来村、阿鲁博依村、阿亚克米克拉村、阿亚克依格孜艾日克村、巴什米克拉村、巴什依格孜艾日克村、达瓦巴扎村、克热格艾日克村、库提其村、兰干村、纳格热其村、依盖其村、英阿瓦提村、永巴扎村；伊里其乡阿克铁热克村、阿热坎特村、阿热勒村、阿热肖拉克村、阿特巴扎村、纳瓦格村、赛其阿克塔什村、苏开墩村、托甫恰村、托万阿热勒村、夏玛勒巴格村、肖尔巴格村、肖拉克村、亚甫拉克村、依盖尔其村。</t>
  </si>
  <si>
    <t>农业农村局、五乡三镇</t>
  </si>
  <si>
    <r>
      <rPr>
        <b/>
        <sz val="10"/>
        <rFont val="宋体"/>
        <charset val="134"/>
      </rPr>
      <t>建设任务</t>
    </r>
    <r>
      <rPr>
        <sz val="10"/>
        <rFont val="宋体"/>
        <charset val="134"/>
      </rPr>
      <t xml:space="preserve">：为5267户贫困户购鹅603768只，每只奖补30元，需资金1811.304万元。通过发展鹅产业，带动贫困户增收。其中：阿克恰勒乡35397只（阿克塔什村3738只、阿曲村1161只、尕宗村2604只、其拉力克村219只、其格勒克村9741只、苏克墩村10335只、托甫恰村6753只、肖尔巴格村846只）；古江巴格乡35628只（巴什古江村12567只、如克村4026只、塔木巴格村1152只、塔木巴格霍伊拉村1428只、特根拉村3360只、托万古江村1542只、金龙村2505只、红星村1776只、赛克散村4512只、吐沙拉村2760只）；拉斯奎镇35022只（阿克塔什村3936只、阿热果勒村5871只、阿瓦提村1038只、巴什拉斯奎村2574只、博斯坦阿勒迪村1107只、墩阔恰村5253只、库勒来克村4503只、阔什库勒村3669只、其盖布隆村5271只、乃扎巴格村1800只）；吐沙拉镇84078只（阿克提其村2751只、墩村17784只、和谐村5193只、红旗村1881只、加拉勒巴格村1992只、加木达村2712只、喀久瓦村2208只、喀热买提村1968只、喀提其村6936只、坎特艾日克村3726只、克孜克达瓦扎村675只、恰喀尔村3312只、玛加村16746只、斯普斯亚村3864只、斯亚村2640只、吐居克村3897只、幸福村2688只、英巴格村2385只、约斯坦村720只）；肖尔巴格乡33774只（阿热勒村1515只、阿亚格阿曲村8568只、巴什铁热克村8286只、尕宗村10428只、热依木巴格村1272只、铁热克吾斯塘村1464只、阿克兰干村624只、巴什阿曲村291只、合尼村744只、库木巴格村195只、托万肖尔巴格村240只、英巴格村147只）；吉亚乡154821只（阿克买里村21465只、阿孜乃巴扎村15210只、巴什兰干村1098只、巴什吐格曼村11283只、吉勒尕艾日克村10131只、喀勒塔吐格曼村11601只、克尔帕买里村9759只、库木巴格村3321只、库塔孜买里村9015只、阔恰村966只、艾德来斯村2376只、苏亚兰干村432只、苏亚玉吉买勒克村14160只、塔吾阿孜村3339只、铁热克力克村12996只、夏克买里村13512只、亚吐格曼村942只、金叶村6678只、玉叶村6537只）；玉龙喀什镇53103只（阿克其格村681只、阿勒提来村2103只、阿鲁博依村11406只、阿亚克米克拉村21516只、阿亚克依格孜艾日克村2574只、巴什米克拉村243只、巴什依格孜艾日克村528只、达瓦巴扎村96只、克热格艾日克村2694只、库提其村1266只、兰干村2646只、纳格热其村3012只、依盖其村3279只、英阿瓦提村456只、永巴扎村603只）；伊里其乡171945只（阿克铁热克村2457只、阿热坎特村13542只、阿热勒村2160只、阿热肖拉克村3546只、阿特巴扎村456只、纳瓦格村2088只、赛其阿克塔什村16212只、苏开墩村2595只、托甫恰村28773只、托万阿热勒村6645只、夏玛勒巴格村3972只、肖尔巴格村2730只、肖拉克村27945只、亚甫拉克村23022只、依盖尔其村35802只）。
</t>
    </r>
    <r>
      <rPr>
        <b/>
        <sz val="10"/>
        <rFont val="宋体"/>
        <charset val="134"/>
      </rPr>
      <t>绩效目标</t>
    </r>
    <r>
      <rPr>
        <sz val="10"/>
        <rFont val="宋体"/>
        <charset val="134"/>
      </rPr>
      <t>：带动5267户贫困户发展鹅养殖产业，实现产业增收。</t>
    </r>
  </si>
  <si>
    <t>和田市贫困户兔养殖项目</t>
  </si>
  <si>
    <t>阿克恰勒乡阿克塔什村、阿曲村、曙光村、其拉力克村、其格勒克村、苏克墩村、托甫恰村、肖尔巴格村；古江巴格乡巴什古江村、如克村、塔木巴格村、塔木巴格霍依拉村、特根拉村、托万古江村、金龙村、红星村、赛克散村、吐沙拉村；拉斯奎镇阿克塔什村、阿热果勒村、阿瓦提村、巴什拉斯奎村、博斯坦阿勒迪村、墩阔恰村、库勒来克村、阔什库勒村、乃扎尔巴格村、其盖布隆村；吐沙拉镇阿克提其村、墩村、和谐村、红旗村、加拉拉勒巴格村、宁丰村、阿亚格斯普斯亚村、喀热买提村、喀提其村、坎特艾日克村、克孜克达瓦扎村、恰喀尔村、玛加村、斯普斯亚村、斯亚村、永安村、幸福村、英巴格村、玉和村、希望村；肖尔巴格乡阿克塔什村、阿亚格阿曲村、阿依丁库勒村、巴什铁热克村、光明村、其迪尔村、热依木巴格村、铁热克吾斯塘村、阿尔热勒村、阿克兰干村、巴什阿曲村、合尼村、库木巴格村、托万肖尔巴格村、肖尔巴格村、英巴格村、英巴扎村；吉亚乡阿克买里村、阿孜乃巴扎村、艾里玛塔木村、巴什兰干村、巴什吐格曼、吉勒尕艾日克村、克尔帕买里村、库木巴格村、库塔孜买里村、阔恰村、艾德莱斯村、欧吞其尧勒村、苏亚兰干村、苏亚玉吉米力克村、塔吾阿孜村、铁热克力克村、夏克买里村、亚吐格曼村、金叶村、玉叶村；玉龙喀什镇阿克其格村、阿勒提来村、阿鲁博依村、阿亚克米克拉村、阿亚克依格孜艾日克村、巴什米克拉村、巴什依格孜艾日克村、达瓦巴扎村、克热格艾日克村、库提其村、兰干村、纳格热其村、依盖其村、英阿瓦提村、永巴扎村；伊里其乡阿克铁热克村、阿热坎特村、阿热勒村、阿热肖拉克村、阿特巴扎村、纳瓦格村、赛其阿克塔什村、苏开墩村、托甫恰村、托万阿热勒村、夏马勒巴格村、肖尔巴格村、肖拉克村、亚甫拉克村、依盖尔其村。</t>
  </si>
  <si>
    <t>农业农村局、古江巴格乡、肖尔巴格乡、吐沙拉镇、玉龙喀什镇、吉亚乡、阿克恰勒乡</t>
  </si>
  <si>
    <r>
      <rPr>
        <b/>
        <sz val="10"/>
        <rFont val="宋体"/>
        <charset val="134"/>
      </rPr>
      <t>建设任务</t>
    </r>
    <r>
      <rPr>
        <sz val="10"/>
        <rFont val="宋体"/>
        <charset val="134"/>
      </rPr>
      <t xml:space="preserve">：为8064户贫困户购兔1514000只，每只奖补20元，需资金3028万元。通过发展兔，带动贫困户增收。其中：阿克恰勒乡81824（阿克塔什村4428只、阿曲村10908只、曙光村6892只、其拉力克村10548只、其格勒克村22612只、苏克墩村17164只、托甫恰村4680只、肖尔巴格村4592只）；古江巴格乡115008只（巴什古江村396只、如克村38664只、塔木巴格村27300只、塔木巴格霍依拉村144只、特根拉村5088只、托万古江村3996只、金龙村12600只、红星村8064只、赛克散村15552只、吐沙拉村3204只）；拉斯奎镇126960（阿克塔什村1404只、阿热果勒村17568只、阿瓦提村5760只、巴什拉斯奎村360只、博斯坦阿勒迪村216只、墩阔恰村18360只、库勒来克村11016只、阔什库勒村24876只、乃扎尔巴格村24648只、其盖布隆村22752只）；吐沙拉镇390360（阿克提其村12852只、墩村31212只、和谐村40572只、红旗村35460只、加拉拉勒巴格村18800只、宁丰村12348只、阿亚格斯普斯亚村9324只、喀热买提村52940只、喀提其村6408只、坎特艾日克村11844只、克孜克达瓦扎村4788只、恰喀尔村18072只、玛加村21760只、斯普斯亚村16252只、斯亚村20100只、永安村1692只、幸福村35292只、英巴格村21168只、玉和村12348只、希望村7128只）；肖尔巴格乡260544只（阿克塔什村13344只、阿亚格阿曲村38528只、阿依丁库勒村74916只、巴什铁热克村16692只、光明村23404只、其迪尔村13224只、热依木巴格村7184只、铁热克吾斯塘村12052只、阿尔热勒村7740只、阿克兰干村9972只、巴什阿曲村13464只、合尼村12636只、库木巴格村2268只、托万肖尔巴格村3600只、肖尔巴格村3816只、英巴格村5940只、英巴扎村1764只）；吉亚乡193932只（阿克买里村9864只、阿孜乃巴扎村5184只、艾里玛塔木村26052只、巴什兰干村8736只、巴什吐格曼3384只、吉勒尕艾日克村4680只、克尔帕买里村4788只、库木巴格村8748只、库塔孜买里村4392只、阔恰村8532只、艾德莱斯村19296只、欧吞其尧勒村14224只、苏亚兰干村20120只、苏亚玉吉米力克村180只、塔吾阿孜村21420只、铁热克力克村7128只、夏克买里村7488只、亚吐格曼村13308只、金叶村288只、玉叶村6120只）；玉龙喀什镇159212（阿克其格村8856只、阿勒提来村4140只、阿鲁博依村828只、阿亚克米克拉村1280只、阿亚克依格孜艾日克村19608只、巴什米克拉村9648只、巴什依格孜艾日克村14500只、达瓦巴扎村34076只、克热格艾日克村7416只、库提其村1872只、兰干村20772只、纳格热其村19620只、依盖其村14184只、英阿瓦提村2232只、永巴扎村180只）；伊里其乡186160只（阿克铁热克村19944只、阿热坎特村3600只、阿热勒村5868只、阿热肖拉克村21780只、阿特巴扎村4428只、纳瓦格村3888只、赛其阿克塔什村4032只、苏开墩村28512只、托甫恰村14812只、托万阿热勒村22788只、夏马勒巴格村24896只、肖尔巴格村1980只、肖拉克村17916只、亚甫拉克村3220只、依盖尔其村8496只）。
</t>
    </r>
    <r>
      <rPr>
        <b/>
        <sz val="10"/>
        <rFont val="宋体"/>
        <charset val="134"/>
      </rPr>
      <t>绩效目标</t>
    </r>
    <r>
      <rPr>
        <sz val="10"/>
        <rFont val="宋体"/>
        <charset val="134"/>
      </rPr>
      <t>：带动8064户贫困户发展兔养殖产业，实现产业增收。</t>
    </r>
  </si>
  <si>
    <t>和田市古江巴格乡贫困户鸡养殖项目</t>
  </si>
  <si>
    <t>古江巴格乡红星村</t>
  </si>
  <si>
    <t>农业农村局、古江巴格乡</t>
  </si>
  <si>
    <r>
      <rPr>
        <b/>
        <sz val="10"/>
        <rFont val="宋体"/>
        <charset val="134"/>
      </rPr>
      <t>建设任务</t>
    </r>
    <r>
      <rPr>
        <sz val="10"/>
        <rFont val="宋体"/>
        <charset val="134"/>
      </rPr>
      <t xml:space="preserve">：为红星村购30日龄的脱温鸡苗10000只，每只补助10元。
</t>
    </r>
    <r>
      <rPr>
        <b/>
        <sz val="10"/>
        <rFont val="宋体"/>
        <charset val="134"/>
      </rPr>
      <t>绩效目标</t>
    </r>
    <r>
      <rPr>
        <sz val="10"/>
        <rFont val="宋体"/>
        <charset val="134"/>
      </rPr>
      <t>：带动81户贫困户发展鸡养殖，实现产业增收。</t>
    </r>
  </si>
  <si>
    <t>和田市扶贫产业基地建设项目</t>
  </si>
  <si>
    <t>吉亚乡团结新村</t>
  </si>
  <si>
    <t>住建局</t>
  </si>
  <si>
    <r>
      <rPr>
        <b/>
        <sz val="10"/>
        <rFont val="宋体"/>
        <charset val="134"/>
      </rPr>
      <t>建设任务</t>
    </r>
    <r>
      <rPr>
        <sz val="10"/>
        <rFont val="宋体"/>
        <charset val="134"/>
      </rPr>
      <t xml:space="preserve">：计划投资1900万元，在吉亚乡新建扶贫产业基地一个，并配套相关附属设施及设备。主要包括新建混凝土搅拌站1座（HZS180Q型1个、HZS240Q型1个）、外加剂房2间、实验室2间、蓄水池一个、水泵房1间、630KW变压器一台、地磅一套、混凝土输送泵设备3台（49米、56米、62米各一台）。
</t>
    </r>
    <r>
      <rPr>
        <b/>
        <sz val="10"/>
        <rFont val="宋体"/>
        <charset val="134"/>
      </rPr>
      <t>绩效目标</t>
    </r>
    <r>
      <rPr>
        <sz val="10"/>
        <rFont val="宋体"/>
        <charset val="134"/>
      </rPr>
      <t>：产权归市住建局所有，租赁给企业运营，收益上缴市政府，由市政府按照全市各村贫困程度进行统筹分配。项目建成后预计可带动100人受益，其中贫困户60人。</t>
    </r>
  </si>
  <si>
    <t>和田市古江巴格乡巴什古江村创业基地建设项目(二期)</t>
  </si>
  <si>
    <t>古江巴格乡巴什古江村</t>
  </si>
  <si>
    <r>
      <rPr>
        <b/>
        <sz val="10"/>
        <rFont val="宋体"/>
        <charset val="134"/>
      </rPr>
      <t>建设任务</t>
    </r>
    <r>
      <rPr>
        <sz val="10"/>
        <rFont val="宋体"/>
        <charset val="134"/>
      </rPr>
      <t xml:space="preserve">：新建建筑面积为8430.16平方米（3栋）创业基地1座，结构为框架结构，其中：一号楼1144.08平方米，二号楼3180.12平方米，三号楼4078.96平方米。
</t>
    </r>
    <r>
      <rPr>
        <b/>
        <sz val="10"/>
        <rFont val="宋体"/>
        <charset val="134"/>
      </rPr>
      <t>绩效目标</t>
    </r>
    <r>
      <rPr>
        <sz val="10"/>
        <rFont val="宋体"/>
        <charset val="134"/>
      </rPr>
      <t>：产权归古江巴格乡人民政府所有，收益上缴市政府，由政府按照全市各村贫困程度进行统筹分配。项目建成后预计可带动100名贫困户受益。</t>
    </r>
  </si>
  <si>
    <t>和田市冷链物流车间建设项目</t>
  </si>
  <si>
    <t>和田市北京工业园区、肖尔巴格乡肖尔巴格村、吐沙拉镇吐居克村、玉龙喀什镇库提其村、吉亚乡铁热克里克村、伊里其乡阿热肖拉克村、拉斯奎镇其盖布隆村</t>
  </si>
  <si>
    <t>供销社</t>
  </si>
  <si>
    <r>
      <rPr>
        <b/>
        <sz val="10"/>
        <rFont val="宋体"/>
        <charset val="134"/>
      </rPr>
      <t>建设任务</t>
    </r>
    <r>
      <rPr>
        <sz val="10"/>
        <rFont val="宋体"/>
        <charset val="134"/>
      </rPr>
      <t xml:space="preserve">：新建冷链物流园1个，并配套相关附属设施，主要包括新建1座6974平方米的保鲜库、1座1646平方米食材成品加工厂房，并为肖尔巴格乡配套100平方米保鲜库1个、吐沙拉镇配套200平方米保鲜库1个、玉龙喀什镇配套200平方米保鲜库1个、吉亚乡配套150平方米保鲜库1个、伊里其乡配套150平方米保鲜库1个、拉斯奎镇配套400平方米保鲜库1个。
</t>
    </r>
    <r>
      <rPr>
        <b/>
        <sz val="10"/>
        <rFont val="宋体"/>
        <charset val="134"/>
      </rPr>
      <t>绩效目标</t>
    </r>
    <r>
      <rPr>
        <sz val="10"/>
        <rFont val="宋体"/>
        <charset val="134"/>
      </rPr>
      <t>：项目建成后产权归供销社所有，供销社每年将收益上报市政府，有政府统筹分配到村，项目可带动446户农户通过销售农副产品受益，其中贫困户191户。</t>
    </r>
  </si>
  <si>
    <t>和田市吉亚乡巴什兰干村夜市配套附属设施项目</t>
  </si>
  <si>
    <t>市场监督管理局、吉亚乡</t>
  </si>
  <si>
    <r>
      <rPr>
        <b/>
        <sz val="10"/>
        <rFont val="宋体"/>
        <charset val="134"/>
      </rPr>
      <t>建设任务</t>
    </r>
    <r>
      <rPr>
        <sz val="10"/>
        <rFont val="宋体"/>
        <charset val="134"/>
      </rPr>
      <t xml:space="preserve">：投资70万元，为巴什兰干村夜市配套附属设施，主要包括配套800平方米的防尘保温棚、消防设施、排烟系统等。
</t>
    </r>
    <r>
      <rPr>
        <b/>
        <sz val="10"/>
        <rFont val="宋体"/>
        <charset val="134"/>
      </rPr>
      <t>绩效目标</t>
    </r>
    <r>
      <rPr>
        <sz val="10"/>
        <rFont val="宋体"/>
        <charset val="134"/>
      </rPr>
      <t>：项目建成后解决30人就业，其中贫困户10人。</t>
    </r>
  </si>
  <si>
    <t>2020年和田市吉亚乡0.5万亩高标准农田建设项目</t>
  </si>
  <si>
    <t>吉亚乡吉勒尕艾热克村、阿克买里村、巴什兰干村、库木巴格村、阔恰村、欧吞其尧勒村、苏亚兰干村、铁热克力克村、克尔帕买里村、苏亚玉吉买勒克村、夏克买里村、阿孜乃巴扎村、库塔孜买里村</t>
  </si>
  <si>
    <r>
      <rPr>
        <b/>
        <sz val="10"/>
        <rFont val="宋体"/>
        <charset val="134"/>
      </rPr>
      <t>建设任务</t>
    </r>
    <r>
      <rPr>
        <sz val="10"/>
        <rFont val="宋体"/>
        <charset val="134"/>
      </rPr>
      <t xml:space="preserve">：计划投资523万元（已安排整合资金523万元），在吉亚乡新建高标准农田5000亩，主要包括修建田间渠道。其中：吉勒尕艾热克村750亩、阿克买里村100亩、巴什兰干村300亩、库木巴格村200亩、阔恰村350、欧吞其尧勒村200亩、苏亚兰干村600亩、铁热克力克村200亩、克尔帕买里村50亩、苏亚玉吉买勒克村1000亩、夏克买里村550亩、阿孜乃巴扎村450亩、库塔孜买里村250亩。
</t>
    </r>
    <r>
      <rPr>
        <b/>
        <sz val="10"/>
        <rFont val="宋体"/>
        <charset val="134"/>
      </rPr>
      <t>绩效目标</t>
    </r>
    <r>
      <rPr>
        <sz val="10"/>
        <rFont val="宋体"/>
        <charset val="134"/>
      </rPr>
      <t>：提高土地利用率，增加农产品产量。</t>
    </r>
  </si>
  <si>
    <t>和田市吉亚乡蜜蜂养殖项目</t>
  </si>
  <si>
    <t>吉亚乡夏克买里村、苏亚玉吉买勒克村</t>
  </si>
  <si>
    <r>
      <rPr>
        <b/>
        <sz val="10"/>
        <rFont val="宋体"/>
        <charset val="134"/>
      </rPr>
      <t>建设任务</t>
    </r>
    <r>
      <rPr>
        <sz val="10"/>
        <rFont val="宋体"/>
        <charset val="134"/>
      </rPr>
      <t>：为吉亚乡35户贫困户购置蜂箱700个，每个奖补500元；其中：苏亚玉吉买勒克村200个、夏克买里村500个。
绩效目标：通过发展蜜蜂养殖，可带动35户贫困户增加养殖业收入。</t>
    </r>
  </si>
  <si>
    <t>和田市古江巴格乡采摘园建设项目</t>
  </si>
  <si>
    <t>古江巴格乡特根拉村</t>
  </si>
  <si>
    <r>
      <rPr>
        <b/>
        <sz val="10"/>
        <rFont val="宋体"/>
        <charset val="134"/>
      </rPr>
      <t>建设任务</t>
    </r>
    <r>
      <rPr>
        <sz val="10"/>
        <rFont val="宋体"/>
        <charset val="134"/>
      </rPr>
      <t xml:space="preserve">：计划投资398万元，在特根拉村新建采摘园1座，并配套相关附属设施，主要包括新建规格为90米*12米的大棚10座。
</t>
    </r>
    <r>
      <rPr>
        <b/>
        <sz val="10"/>
        <rFont val="宋体"/>
        <charset val="134"/>
      </rPr>
      <t>绩效目标</t>
    </r>
    <r>
      <rPr>
        <sz val="10"/>
        <rFont val="宋体"/>
        <charset val="134"/>
      </rPr>
      <t>：产权归村集体所有，承租给企业使用，租金用于壮大村集体经济。项目可带动24名贫困户受益。</t>
    </r>
  </si>
  <si>
    <t>和田市古江巴格乡扶贫车间建设项目</t>
  </si>
  <si>
    <t>古江巴格乡赛克散村</t>
  </si>
  <si>
    <t>商工局、古江巴格乡</t>
  </si>
  <si>
    <r>
      <rPr>
        <b/>
        <sz val="10"/>
        <rFont val="宋体"/>
        <charset val="134"/>
      </rPr>
      <t>建设任务</t>
    </r>
    <r>
      <rPr>
        <sz val="10"/>
        <rFont val="宋体"/>
        <charset val="134"/>
      </rPr>
      <t xml:space="preserve">：赛克散村新建400平方米的饲料加工扶贫车间1座，并配套相关附属设施。
</t>
    </r>
    <r>
      <rPr>
        <b/>
        <sz val="10"/>
        <rFont val="宋体"/>
        <charset val="134"/>
      </rPr>
      <t>绩效目标</t>
    </r>
    <r>
      <rPr>
        <sz val="10"/>
        <rFont val="宋体"/>
        <charset val="134"/>
      </rPr>
      <t xml:space="preserve">：产权归村集体所有，承租给企业使用，租金用于壮大村集体经济。项目可带动10名贫困户受益。
</t>
    </r>
  </si>
  <si>
    <t>和田市伊里其乡冷库建设项目</t>
  </si>
  <si>
    <t>伊里其乡纳瓦格村、阿热肖拉克村</t>
  </si>
  <si>
    <t>农业农村局、伊里其乡</t>
  </si>
  <si>
    <r>
      <rPr>
        <b/>
        <sz val="10"/>
        <rFont val="宋体"/>
        <charset val="134"/>
      </rPr>
      <t>建设任务</t>
    </r>
    <r>
      <rPr>
        <sz val="10"/>
        <rFont val="宋体"/>
        <charset val="134"/>
      </rPr>
      <t xml:space="preserve">：新建冷库4座并配套附属设施（300平方米1座，600平方米3座），其中：纳瓦格村新建300平方米1座，阿热肖拉克村新建3座（每座600平方米）。
</t>
    </r>
    <r>
      <rPr>
        <b/>
        <sz val="10"/>
        <rFont val="宋体"/>
        <charset val="134"/>
      </rPr>
      <t>绩效目标</t>
    </r>
    <r>
      <rPr>
        <sz val="10"/>
        <rFont val="宋体"/>
        <charset val="134"/>
      </rPr>
      <t>：项目建成后产权归村集体所有，承租给企业使用，租金用于壮大村集体经济。可带动28名贫困户受益；其中：纳瓦格村可带动4名贫困户受益；阿热肖拉克村可带动26名贫困户受益。</t>
    </r>
  </si>
  <si>
    <t>和田市古江巴格乡温室大棚建设项目</t>
  </si>
  <si>
    <r>
      <rPr>
        <b/>
        <sz val="10"/>
        <rFont val="宋体"/>
        <charset val="134"/>
      </rPr>
      <t>建设任务</t>
    </r>
    <r>
      <rPr>
        <sz val="10"/>
        <rFont val="宋体"/>
        <charset val="134"/>
      </rPr>
      <t xml:space="preserve">：古江巴格乡特根拉村新建钢结构50米*10米设施农业大棚10座，并配套附属设施。
</t>
    </r>
    <r>
      <rPr>
        <b/>
        <sz val="10"/>
        <rFont val="宋体"/>
        <charset val="134"/>
      </rPr>
      <t>绩效目标</t>
    </r>
    <r>
      <rPr>
        <sz val="10"/>
        <rFont val="宋体"/>
        <charset val="134"/>
      </rPr>
      <t>：产权归村集体所有，承租给大户使用，租金用于壮大村集体经济。项目可带动15名贫困户受益。</t>
    </r>
  </si>
  <si>
    <t>和田市伊里其乡扶贫创业基地建设项目</t>
  </si>
  <si>
    <t>伊里其乡托甫恰村</t>
  </si>
  <si>
    <t>住建局、伊里其乡</t>
  </si>
  <si>
    <r>
      <rPr>
        <b/>
        <sz val="10"/>
        <rFont val="宋体"/>
        <charset val="134"/>
      </rPr>
      <t>建设任务</t>
    </r>
    <r>
      <rPr>
        <sz val="10"/>
        <rFont val="宋体"/>
        <charset val="134"/>
      </rPr>
      <t xml:space="preserve">：在伊里其乡托甫恰村新建扶贫创业基地400平方米，并配套相关附属设施（主要包括室外地坪）。
</t>
    </r>
    <r>
      <rPr>
        <b/>
        <sz val="10"/>
        <rFont val="宋体"/>
        <charset val="134"/>
      </rPr>
      <t>绩效目标</t>
    </r>
    <r>
      <rPr>
        <sz val="10"/>
        <rFont val="宋体"/>
        <charset val="134"/>
      </rPr>
      <t>：产权归村集体所有，项目以租赁方式运营，租金用于壮大村集体经济，可带动8人受益，其中贫困户6人。</t>
    </r>
  </si>
  <si>
    <t>和田市肖尔巴格乡冷库建设项目</t>
  </si>
  <si>
    <t>肖尔巴格乡肖尔巴格村、铁热克吾斯塘村</t>
  </si>
  <si>
    <t>农业农村局、肖尔巴格乡</t>
  </si>
  <si>
    <r>
      <rPr>
        <b/>
        <sz val="10"/>
        <rFont val="宋体"/>
        <charset val="134"/>
      </rPr>
      <t>建设任务</t>
    </r>
    <r>
      <rPr>
        <sz val="10"/>
        <rFont val="宋体"/>
        <charset val="134"/>
      </rPr>
      <t xml:space="preserve">：在肖尔巴格乡新建200平方米的冷库10座，并配套相关附属设施。其中：肖尔巴格村5座、铁热克吾斯塘村5座。
</t>
    </r>
    <r>
      <rPr>
        <b/>
        <sz val="10"/>
        <rFont val="宋体"/>
        <charset val="134"/>
      </rPr>
      <t>绩效目标</t>
    </r>
    <r>
      <rPr>
        <sz val="10"/>
        <rFont val="宋体"/>
        <charset val="134"/>
      </rPr>
      <t>：项目建成后产权归村集体所有，承租给企业使用，租金用于壮大村集体经济。项目可带动40名贫困户受益。其中：肖尔巴格村20名、铁热克吾斯塘村20名。</t>
    </r>
  </si>
  <si>
    <t>和田市伊里其乡阿热肖拉克村创业基地建设项目</t>
  </si>
  <si>
    <t>伊里其乡阿热肖拉克村</t>
  </si>
  <si>
    <r>
      <rPr>
        <b/>
        <sz val="10"/>
        <rFont val="宋体"/>
        <charset val="134"/>
      </rPr>
      <t>建设任务</t>
    </r>
    <r>
      <rPr>
        <sz val="10"/>
        <rFont val="宋体"/>
        <charset val="134"/>
      </rPr>
      <t xml:space="preserve">：在伊里其乡阿热肖拉克村新建扶贫创业基地1200平方米，并配套相关附属设施（主要包括300平方米地坪）。
</t>
    </r>
    <r>
      <rPr>
        <b/>
        <sz val="10"/>
        <rFont val="宋体"/>
        <charset val="134"/>
      </rPr>
      <t>绩效目标</t>
    </r>
    <r>
      <rPr>
        <sz val="10"/>
        <rFont val="宋体"/>
        <charset val="134"/>
      </rPr>
      <t>：产权归村集体所有，项目以租赁方式运营，租金用于壮大村集体经济，可带动30人受益，其中贫困户20人。</t>
    </r>
  </si>
  <si>
    <t>和田市古江巴格乡巴什古江村创业基地建设项目</t>
  </si>
  <si>
    <t>住建局、古江巴格乡</t>
  </si>
  <si>
    <r>
      <rPr>
        <b/>
        <sz val="10"/>
        <rFont val="宋体"/>
        <charset val="134"/>
      </rPr>
      <t>建设任务</t>
    </r>
    <r>
      <rPr>
        <sz val="10"/>
        <rFont val="宋体"/>
        <charset val="134"/>
      </rPr>
      <t xml:space="preserve">：在古江巴格乡巴什古江村新建扶贫创业基地7500平方米，并配套相关附属设施（主要包括室外地坪、电力实施等）。
</t>
    </r>
    <r>
      <rPr>
        <b/>
        <sz val="10"/>
        <rFont val="宋体"/>
        <charset val="134"/>
      </rPr>
      <t>绩效目标</t>
    </r>
    <r>
      <rPr>
        <sz val="10"/>
        <rFont val="宋体"/>
        <charset val="134"/>
      </rPr>
      <t>：产权归村集体所有，项目以租赁方式运营，租金用于壮大村集体经济，可带动120人受益，其中贫困户80人。</t>
    </r>
  </si>
  <si>
    <t>和田市古江巴格乡贫困户鸡养殖项目（二期）</t>
  </si>
  <si>
    <r>
      <rPr>
        <b/>
        <sz val="10"/>
        <rFont val="宋体"/>
        <charset val="134"/>
      </rPr>
      <t>建设任务</t>
    </r>
    <r>
      <rPr>
        <sz val="10"/>
        <rFont val="宋体"/>
        <charset val="134"/>
      </rPr>
      <t xml:space="preserve">：为红星村购30日龄的脱温鸡苗10000只，每只补助10元。
</t>
    </r>
    <r>
      <rPr>
        <b/>
        <sz val="10"/>
        <rFont val="宋体"/>
        <charset val="134"/>
      </rPr>
      <t>绩效目标</t>
    </r>
    <r>
      <rPr>
        <sz val="10"/>
        <rFont val="宋体"/>
        <charset val="134"/>
      </rPr>
      <t>：带动61户贫困户发展鸡养殖，实现产业增收。</t>
    </r>
  </si>
  <si>
    <t>和田市吉亚乡多胎母羊养殖项目</t>
  </si>
  <si>
    <t>吉亚乡玉叶村、玉叶村</t>
  </si>
  <si>
    <r>
      <rPr>
        <b/>
        <sz val="10"/>
        <rFont val="宋体"/>
        <charset val="134"/>
      </rPr>
      <t>建设任务</t>
    </r>
    <r>
      <rPr>
        <sz val="10"/>
        <rFont val="宋体"/>
        <charset val="134"/>
      </rPr>
      <t xml:space="preserve">：购羊650只，其中:金叶村300只，玉叶村350只；项目采取以奖代补的形式实施，每只羊补助2000元，采购标准为：品种为小尾寒羊，畜龄为≦2周岁，单只体重为35公斤及以上。
</t>
    </r>
    <r>
      <rPr>
        <b/>
        <sz val="10"/>
        <rFont val="宋体"/>
        <charset val="134"/>
      </rPr>
      <t>绩效目标</t>
    </r>
    <r>
      <rPr>
        <sz val="10"/>
        <rFont val="宋体"/>
        <charset val="134"/>
      </rPr>
      <t>：带动129户贫困户发展羊养殖，实现产业增收。</t>
    </r>
  </si>
  <si>
    <t>和田市种兔养殖棚舍建设项目（三期）</t>
  </si>
  <si>
    <t>吉亚乡苏亚兰干村</t>
  </si>
  <si>
    <r>
      <rPr>
        <b/>
        <sz val="10"/>
        <rFont val="宋体"/>
        <charset val="134"/>
      </rPr>
      <t>建设任务</t>
    </r>
    <r>
      <rPr>
        <sz val="10"/>
        <rFont val="宋体"/>
        <charset val="134"/>
      </rPr>
      <t xml:space="preserve">：在吉亚乡苏亚兰干村集中新建种兔养殖棚舍7座14仓，并配套相关设施，每仓726平方米；需资金2883.5万元；其中：吉亚乡艾德莱斯村1仓、苏亚兰干村1仓、欧吞其尧勒村1仓、亚吐格曼村1仓、阔恰村1仓、库木巴格村1仓、巴什兰干村1仓、塔吾阿孜村1仓、艾力玛塔木村1仓；玉龙喀什镇巴什米克拉村1仓、阿勒提来村1仓、达瓦巴扎村1仓、巴什依格孜艾日克村1仓、阿克其格村1仓。
</t>
    </r>
    <r>
      <rPr>
        <b/>
        <sz val="10"/>
        <rFont val="宋体"/>
        <charset val="134"/>
      </rPr>
      <t>绩效目标</t>
    </r>
    <r>
      <rPr>
        <sz val="10"/>
        <rFont val="宋体"/>
        <charset val="134"/>
      </rPr>
      <t>：产权归14个村集体所有，承租给新疆昆仑绿源有限公司，租金用于壮大14个村集体经济，可带动70名贫困户受益。</t>
    </r>
  </si>
  <si>
    <t>和田市伊里其乡亚甫拉克村牲畜屠宰场建设项目</t>
  </si>
  <si>
    <t>伊里其乡亚甫拉克村</t>
  </si>
  <si>
    <r>
      <rPr>
        <b/>
        <sz val="10"/>
        <rFont val="宋体"/>
        <charset val="134"/>
      </rPr>
      <t>建设任务</t>
    </r>
    <r>
      <rPr>
        <sz val="10"/>
        <rFont val="宋体"/>
        <charset val="134"/>
      </rPr>
      <t xml:space="preserve">：投入1894.42万元在畜牧产业园（亚甫拉克村）新建屠宰场3座，总面积为10019平方米的并配套相关附属设施及设备，项目建成后日均屠宰1700头（只）。（区内协作资金安排1300万元，本次计划申请594.42万元）
</t>
    </r>
    <r>
      <rPr>
        <b/>
        <sz val="10"/>
        <rFont val="宋体"/>
        <charset val="134"/>
      </rPr>
      <t>绩效目标</t>
    </r>
    <r>
      <rPr>
        <sz val="10"/>
        <rFont val="宋体"/>
        <charset val="134"/>
      </rPr>
      <t>：产权归村集体所有，建成后由畜牧产业园经营，带动贫困村、贫困户受益。三个屠宰场每年均按照投入扶贫资金的5%分红，收益用于伊里其乡2019年拟退出的4个深度贫困村(亚甫拉克村、依盖尔其村、赛其阿克塔什村、阿热坎特村)，可开发就业岗位不少于60个，其中贫困户20名；带动78名贫困户受益。</t>
    </r>
  </si>
  <si>
    <t>和田市吐沙拉镇和谐村扶贫车间建设项目</t>
  </si>
  <si>
    <t>吐沙拉镇和谐村</t>
  </si>
  <si>
    <t>商工局、吐沙拉镇</t>
  </si>
  <si>
    <r>
      <rPr>
        <b/>
        <sz val="10"/>
        <rFont val="宋体"/>
        <charset val="134"/>
      </rPr>
      <t>建设任务</t>
    </r>
    <r>
      <rPr>
        <sz val="10"/>
        <rFont val="宋体"/>
        <charset val="134"/>
      </rPr>
      <t xml:space="preserve">：在吐沙拉镇和谐村新建扶贫车间600平方米，并配套附属设施。
</t>
    </r>
    <r>
      <rPr>
        <b/>
        <sz val="10"/>
        <rFont val="宋体"/>
        <charset val="134"/>
      </rPr>
      <t>绩效目标</t>
    </r>
    <r>
      <rPr>
        <sz val="10"/>
        <rFont val="宋体"/>
        <charset val="134"/>
      </rPr>
      <t>：项目建成后产权归村集体，承租给企业经营，租金用于壮大村集体经济。可带动15人受益，其中贫困户7人。</t>
    </r>
  </si>
  <si>
    <t>和田市吐沙拉镇加木达村大棚建设项目</t>
  </si>
  <si>
    <t>吐沙拉镇加木达村</t>
  </si>
  <si>
    <r>
      <rPr>
        <b/>
        <sz val="10"/>
        <rFont val="宋体"/>
        <charset val="134"/>
      </rPr>
      <t>建设任务</t>
    </r>
    <r>
      <rPr>
        <sz val="10"/>
        <rFont val="宋体"/>
        <charset val="134"/>
      </rPr>
      <t xml:space="preserve">：新建占地120亩设施农业种植园一座，产权归村集体，主要包括平整土地、新建大棚20座(规格80米*12米)、修建引水渠道1100米、20立方米蓄水池1座、灌溉管网1500米、修建道路500米、管理用房20平方米及其他附属设施等。
</t>
    </r>
    <r>
      <rPr>
        <b/>
        <sz val="10"/>
        <rFont val="宋体"/>
        <charset val="134"/>
      </rPr>
      <t>绩效目标</t>
    </r>
    <r>
      <rPr>
        <sz val="10"/>
        <rFont val="宋体"/>
        <charset val="134"/>
      </rPr>
      <t>：项目建成后可带动20名贫困户受益。</t>
    </r>
  </si>
  <si>
    <t>和田市冷链物流车间配套附属工程项目</t>
  </si>
  <si>
    <r>
      <rPr>
        <b/>
        <sz val="10"/>
        <rFont val="宋体"/>
        <charset val="134"/>
      </rPr>
      <t>建设任务</t>
    </r>
    <r>
      <rPr>
        <sz val="10"/>
        <rFont val="宋体"/>
        <charset val="134"/>
      </rPr>
      <t xml:space="preserve">：为冷链物流车间（保鲜库）配套附属工程，主要包括配套标准货架、电力设施、地坪、围墙、500平方米检测检测中心及其其他相关附属设备等。
</t>
    </r>
    <r>
      <rPr>
        <b/>
        <sz val="10"/>
        <rFont val="宋体"/>
        <charset val="134"/>
      </rPr>
      <t>绩效目标</t>
    </r>
    <r>
      <rPr>
        <sz val="10"/>
        <rFont val="宋体"/>
        <charset val="134"/>
      </rPr>
      <t>：完善附属，保障冷链物流车间正常运转。</t>
    </r>
  </si>
  <si>
    <t>和田市古江巴格乡塔木巴格村创业基地建设项目</t>
  </si>
  <si>
    <t>古江巴格乡塔木巴格村</t>
  </si>
  <si>
    <r>
      <rPr>
        <b/>
        <sz val="10"/>
        <rFont val="宋体"/>
        <charset val="134"/>
      </rPr>
      <t>建设任务</t>
    </r>
    <r>
      <rPr>
        <sz val="10"/>
        <rFont val="宋体"/>
        <charset val="134"/>
      </rPr>
      <t xml:space="preserve">：在古江巴格乡塔木巴格村新建扶贫创业基地1200平方米，并配套相关附属设施。
</t>
    </r>
    <r>
      <rPr>
        <b/>
        <sz val="10"/>
        <rFont val="宋体"/>
        <charset val="134"/>
      </rPr>
      <t>绩效目标</t>
    </r>
    <r>
      <rPr>
        <sz val="10"/>
        <rFont val="宋体"/>
        <charset val="134"/>
      </rPr>
      <t>：产权归村集体所有，项目以租赁方式运营，租金用于壮大村集体经济，可带动30人受益，其中贫困户20人。</t>
    </r>
  </si>
  <si>
    <t>和田市农牧民技能培训基地实训车间建设项目</t>
  </si>
  <si>
    <t>拉斯奎镇阿瓦提村（喀龙社区）</t>
  </si>
  <si>
    <t>城市管理局</t>
  </si>
  <si>
    <r>
      <rPr>
        <b/>
        <sz val="10"/>
        <rFont val="宋体"/>
        <charset val="134"/>
      </rPr>
      <t>建设任务</t>
    </r>
    <r>
      <rPr>
        <sz val="10"/>
        <rFont val="宋体"/>
        <charset val="134"/>
      </rPr>
      <t xml:space="preserve">：在拉斯奎镇阿瓦提村（喀龙社区），新建农牧民技能培训车间3806平方米，并配套相关附属设施（主要包括室外地坪等）。
</t>
    </r>
    <r>
      <rPr>
        <b/>
        <sz val="10"/>
        <rFont val="宋体"/>
        <charset val="134"/>
      </rPr>
      <t>绩效目标</t>
    </r>
    <r>
      <rPr>
        <sz val="10"/>
        <rFont val="宋体"/>
        <charset val="134"/>
      </rPr>
      <t>：加强技能培训，拓宽就业渠道。</t>
    </r>
  </si>
  <si>
    <t>和田市农村道路建设项目</t>
  </si>
  <si>
    <t>吐沙拉镇玛加村、斯亚村、加木达、普提拉什村、阿克提其村、斯普斯亚村、喀热买提村、喀提其村、托库孜拱拜孜村、阔克拱拜孜村、加拉勒巴格村、墩村；肖尔巴格乡托万肖尔巴格村、英巴扎村、肖尔巴格村、英巴格村、合尼村、阿热要勒村、阿克塔什村、巴什阿曲村、其迪尔村、铁热克吾斯塘村、阿克兰干村；古江巴格乡吐沙拉村、托万特根拉村、恰哈尔巴格村、赛克散村、巴什古江村、塔木巴格村、塔木巴格霍伊拉村、特根拉村、恰开什村；吉亚乡苏亚兰干村、艾里玛塔木村、艾德莱斯村、库木巴格村、欧吞其尧勒村、克尔帕买里村、夏克买里村、金叶村；玉龙喀什镇克热克艾日克村、库提其村、阿勒提来村、纳格热其村；拉斯奎镇库勒来克、波斯坦阿勒迪村、阿热果勒村、阿克塔什村；阿克恰勒乡苏克墩村、阿曲村、阿克塔什村、肖尔巴格村、其格勒克村、其拉力克村；伊里其乡亚甫拉克村</t>
  </si>
  <si>
    <t>交通局</t>
  </si>
  <si>
    <r>
      <rPr>
        <b/>
        <sz val="10"/>
        <rFont val="宋体"/>
        <charset val="134"/>
      </rPr>
      <t>建设任务</t>
    </r>
    <r>
      <rPr>
        <sz val="10"/>
        <rFont val="宋体"/>
        <charset val="134"/>
      </rPr>
      <t xml:space="preserve">：新建农村道路145.662公里，其中：吐沙拉镇35.058公里(玛加村0.329公里、斯亚村0.254公里、加木达0.536公里、普提拉什村0.399公里、阿克提其村2.624公里、斯普斯亚村2.739公里、喀热买提村5.759公里、喀提其村4.273公里、托库孜拱拜孜村3.33公里、阔克拱拜孜村5.46公里、加拉勒巴格村5.459公里、墩村3.896公里)；肖尔巴格乡38.43公里（托万肖尔巴格村0.243公里、英巴扎村1.869公里、肖尔巴格村2.635公里、英巴格村3.549公里、合尼村2.567公里、阿热要勒村4.834公里、阿克塔什村7.138公里、巴什阿曲村7.335公里、其迪尔村5.176公里、铁热克吾斯塘村1.079公里、阿克兰干村2.005公里）；古江巴格乡14.018公里（吐沙拉村0.611公里、托万特根拉村0.535公里、恰哈尔巴格村0.555公里、赛克散村1.247公里、巴什古江村1.851公里、塔木巴格村1.747公里、塔木巴格霍伊拉村1.215公里、特根拉村1.968公里、恰开什村4.289公里）；吉亚乡16.051公里（苏亚兰干村0.604公里、艾里玛塔木村0.888公里、艾德莱斯村0.191公里、库木巴格村3.945公里、欧吞其尧勒村1.347公里、克尔帕买里村3.138公里、夏克买里村1.692公里、金叶村4.246公里）；玉龙喀什镇5.204公里（克热克艾日克村0.698公里、库提其村0.976公里、阿勒提来村0.857公里、纳格热其村2.673公里）；拉斯奎镇15.219公里（库勒来克0.56公里、波斯坦阿勒迪村0.816公里、阿热果勒村5.5公里、阿克塔什村8.343公里）；阿克恰勒乡20.179公里（苏克墩村0.574公里、阿曲村0.893公里、阿克塔什村0.885公里、肖尔巴格村10.711公里、其格勒克村2.256公里、其拉力克村4.86公里）；伊里其乡1.503公里（亚甫拉克村1.503公里）。
</t>
    </r>
    <r>
      <rPr>
        <b/>
        <sz val="10"/>
        <rFont val="宋体"/>
        <charset val="134"/>
      </rPr>
      <t>绩效目标</t>
    </r>
    <r>
      <rPr>
        <sz val="10"/>
        <rFont val="宋体"/>
        <charset val="134"/>
      </rPr>
      <t>：方便群众出行。</t>
    </r>
  </si>
  <si>
    <t>和田市农村道路维修项目</t>
  </si>
  <si>
    <t>吐沙拉镇斯亚村、加木达村；玉龙喀什镇阿亚克依格孜艾日克村</t>
  </si>
  <si>
    <r>
      <rPr>
        <b/>
        <sz val="10"/>
        <rFont val="宋体"/>
        <charset val="134"/>
      </rPr>
      <t>建设任务</t>
    </r>
    <r>
      <rPr>
        <sz val="10"/>
        <rFont val="宋体"/>
        <charset val="134"/>
      </rPr>
      <t xml:space="preserve">：修补道路2.779公里，其中：吐沙拉镇斯亚村0.504公里、加木达村1.867公里；玉龙喀什镇阿亚克依格孜艾日克村0.408公里。
</t>
    </r>
    <r>
      <rPr>
        <b/>
        <sz val="10"/>
        <rFont val="宋体"/>
        <charset val="134"/>
      </rPr>
      <t>绩效目标</t>
    </r>
    <r>
      <rPr>
        <sz val="10"/>
        <rFont val="宋体"/>
        <charset val="134"/>
      </rPr>
      <t>：方便群众出行。</t>
    </r>
  </si>
  <si>
    <t>和田市古江巴格乡排水管网建设项目</t>
  </si>
  <si>
    <r>
      <rPr>
        <b/>
        <sz val="10"/>
        <rFont val="宋体"/>
        <charset val="134"/>
      </rPr>
      <t>建设任务</t>
    </r>
    <r>
      <rPr>
        <sz val="10"/>
        <rFont val="宋体"/>
        <charset val="134"/>
      </rPr>
      <t xml:space="preserve">：塔木巴格村新建管径为DN300-500排水网管7.5公里。通过项目实施，可有效改善农村居民居住环境。
</t>
    </r>
    <r>
      <rPr>
        <b/>
        <sz val="10"/>
        <rFont val="宋体"/>
        <charset val="134"/>
      </rPr>
      <t>绩效目标</t>
    </r>
    <r>
      <rPr>
        <sz val="10"/>
        <rFont val="宋体"/>
        <charset val="134"/>
      </rPr>
      <t>：改善人居环境、减少污染。</t>
    </r>
  </si>
  <si>
    <t>和田市吉亚乡排水管网建设项目</t>
  </si>
  <si>
    <t>吉亚乡吉勒尕艾日克村、库塔孜买里村、阿克买里村、夏克买里村、阿孜乃巴扎村、铁热克力克村、艾德莱斯村、喀勒塔吐格曼村</t>
  </si>
  <si>
    <t>住建局、吉亚乡</t>
  </si>
  <si>
    <r>
      <rPr>
        <b/>
        <sz val="10"/>
        <rFont val="宋体"/>
        <charset val="134"/>
      </rPr>
      <t>建设任务</t>
    </r>
    <r>
      <rPr>
        <sz val="10"/>
        <rFont val="宋体"/>
        <charset val="134"/>
      </rPr>
      <t xml:space="preserve">：新建管径为DN300-500排水网管78公里。其中：吉亚乡吉勒尕艾日克村-库塔孜买里村15.32公里、阿克买里村12.97公里、夏克买里村9.225公里、阿孜乃巴扎村10.115公里、铁热克力克村13.332公里、艾德莱斯村-喀勒塔吐格曼村17.05公里。通过项目实施，可有效改善农村居民居住环境。
</t>
    </r>
    <r>
      <rPr>
        <b/>
        <sz val="10"/>
        <rFont val="宋体"/>
        <charset val="134"/>
      </rPr>
      <t>绩效目标</t>
    </r>
    <r>
      <rPr>
        <sz val="10"/>
        <rFont val="宋体"/>
        <charset val="134"/>
      </rPr>
      <t>：改善人居环境、减少污染。</t>
    </r>
  </si>
  <si>
    <t>和田市拉斯奎镇排水网管建设项目</t>
  </si>
  <si>
    <t>拉斯奎镇墩阔恰村、托万阔恰村、其盖布隆村</t>
  </si>
  <si>
    <t>住建局、拉斯奎镇</t>
  </si>
  <si>
    <r>
      <rPr>
        <b/>
        <sz val="10"/>
        <rFont val="宋体"/>
        <charset val="134"/>
      </rPr>
      <t>建设任务</t>
    </r>
    <r>
      <rPr>
        <sz val="10"/>
        <rFont val="宋体"/>
        <charset val="134"/>
      </rPr>
      <t xml:space="preserve">：新建管径为DN300-500排水网管13.358公里。其中：其盖布隆村1.66公里、墩阔恰村10.163公里、托万阔恰村1.535公里，通过项目实施，可有效改善农村居民居住环境。
</t>
    </r>
    <r>
      <rPr>
        <b/>
        <sz val="10"/>
        <rFont val="宋体"/>
        <charset val="134"/>
      </rPr>
      <t>绩效目标</t>
    </r>
    <r>
      <rPr>
        <sz val="10"/>
        <rFont val="宋体"/>
        <charset val="134"/>
      </rPr>
      <t>：改善人居环境、减少污染。</t>
    </r>
  </si>
  <si>
    <t>和田市人居环境改善（购置电动垃圾车、垃圾桶）项目</t>
  </si>
  <si>
    <t>古江巴格乡塔木巴格村、塔木巴格霍伊拉村、巴什古江村、恰哈尔巴格村、特跟拉村、吐沙拉村、金龙村、热亥特巴格村；吉亚乡库木巴格村、阿克买里村、艾德莱斯村；伊里其乡肖尔巴格村、阿克铁热克村、依盖尔其村、赛琪阿克塔什村；吐沙拉镇喀提其村、英巴格村、加木达村、加拉勒巴格村、坎特艾日克村、斯普斯亚村、克孜克代瓦村、普提拉什村、玛加村、喀热买提村、吐居克村、阿克提其村、加木达村、斯亚村</t>
  </si>
  <si>
    <t>住建局、古江巴格乡、吉亚乡、伊里其乡、吐沙拉镇</t>
  </si>
  <si>
    <r>
      <rPr>
        <b/>
        <sz val="10"/>
        <rFont val="宋体"/>
        <charset val="134"/>
      </rPr>
      <t>建设任务</t>
    </r>
    <r>
      <rPr>
        <sz val="10"/>
        <rFont val="宋体"/>
        <charset val="134"/>
      </rPr>
      <t xml:space="preserve">：购置电动垃圾车31辆、垃圾桶6777个、船式垃圾箱12个，电动垃圾车每个需资金3万元、垃圾桶每个需资金0.03万元、船式垃圾箱每个需资金8万元。其中：古江巴格乡购置电动垃圾车10辆（塔木巴格村1辆、塔木巴格霍伊拉村2辆、巴什古江村1辆、恰哈尔巴格村2辆、塔木巴格村（永宁社区）2辆、托万特根拉村2辆）；垃圾桶共2540个（塔木巴格村250个、塔木巴格霍伊拉村160个、特跟拉村300个、吐沙拉村200个、塔木巴格村（永宁社区）350个、巴什古江村200个、金龙村180个、恰哈尔巴格村480个、托万特根拉村300个、热亥特巴格村120个）；吉亚乡垃圾桶494个（库木巴格村154个、阿克买里村190个、艾德莱斯村150个）。伊里其乡购置电动垃圾车2辆（肖尔巴格村1辆、阿克铁热克村1辆）；垃圾桶585个（肖尔巴格村175个、依盖尔其村410个）；船式垃圾箱12个（肖尔巴格村8个、赛琪阿克塔什村4个）。吐沙拉镇购置电动垃圾车19辆（喀提其村1个、英巴格村1个、加木达村1个、加拉勒巴格村1个、加拉勒巴格（托格热克村）1个、坎特艾日克村1个、斯普斯亚村1个、斯普斯亚村（阿亚格斯普斯亚村）1个、克孜克代瓦村1个、普提拉什村1个、普提拉什村（热万村）1个、玛加村1个、玛加村（格来木）1个、喀热买提村1个、喀热买提村（喀久瓦）1个、吐居克村1个、吐居克村（巴什吐居克）1个、阿克提其村1个、加木达村（恰喀尔村）1个）；垃圾桶3158个（喀提其村268个、英巴格村200个、加木达村545个、加拉勒巴格村120个、加拉勒巴格（托格热克村）60个、坎特艾日克村50个、斯普斯亚村250个、斯普斯亚村（阿亚格斯普斯亚村）200个、克孜克代瓦村125个、普提拉什村200个、普提拉什村（热万村）230个、玛加村200个、玛加村（格来木）100个、喀热买提村（喀久瓦）200个、阿克提其村200个、斯亚村210个）。
</t>
    </r>
    <r>
      <rPr>
        <b/>
        <sz val="10"/>
        <rFont val="宋体"/>
        <charset val="134"/>
      </rPr>
      <t>绩效目标</t>
    </r>
    <r>
      <rPr>
        <sz val="10"/>
        <rFont val="宋体"/>
        <charset val="134"/>
      </rPr>
      <t>：改善人居环境、减少污染。</t>
    </r>
  </si>
  <si>
    <t>和田市人居环境改善（购置抽粪车）项目</t>
  </si>
  <si>
    <t>古江巴格乡吐沙拉村、巴什古江村、金龙村、恰哈尔巴格村、托万特根拉村；吉亚乡塔吾阿孜村、苏亚玉吉买勒村、欧吞其尧勒村、苏亚兰干村、巴什兰干村、库木巴格村、艾里玛塔木村、吉勒尕艾日克村、阔塔孜买里村、阿克买里村、夏克买里村、克尔啪买里村、艾德莱斯村、喀勒塔吐格曼村、亚吐格曼村、巴什吐格曼村；伊里其乡阿克铁热克村；肖尔巴格乡库木巴格村、肖尔巴格村、托万肖尔巴格村、阿克塔什村、尕宗村、巴什铁热克村、阿亚格阿曲村、阿依丁库勒村、阿尔勒村、其迪尔村；吐沙拉镇喀提其村、喀提其村（萨依巴格村）、托库拱拜孜村、阿拉勒巴格村、斯亚村、斯亚村（约斯坦村）、吐居克村、吐居克村（巴什吐居克）、喀热买提村、加木达村（恰喀尔村）、加木达村 、加拉勒巴格村、加拉勒巴格（托格热克村）、普提拉西村、坎特艾日克村、斯普斯亚村、阿克提其村；阿克恰勒乡肖尔巴格村、阿克塔什村、阿曲村、苏克墩村、其拉力克村、托甫恰村</t>
  </si>
  <si>
    <t>住建局、古江巴格乡、吉亚乡、伊里其乡、肖尔巴格乡、吐沙拉镇、阿克恰勒乡</t>
  </si>
  <si>
    <r>
      <rPr>
        <b/>
        <sz val="10"/>
        <rFont val="宋体"/>
        <charset val="134"/>
      </rPr>
      <t>建设任务</t>
    </r>
    <r>
      <rPr>
        <sz val="10"/>
        <rFont val="宋体"/>
        <charset val="134"/>
      </rPr>
      <t xml:space="preserve">：购置3立方米的抽粪车57辆。每辆需资金8万元。其中：古江巴格乡5辆（吐沙拉村1辆、巴什古江村1辆、金龙村1辆、恰哈尔巴格村1辆、托万特根拉村1辆）；吉亚乡16辆（塔吾阿孜村1辆、苏亚玉吉买勒村1辆、欧吞其尧勒村1辆、苏亚兰干村1辆、巴什兰干村1辆、库木巴格村1辆、艾里玛塔木村1辆、吉勒尕艾日克村1辆、阔塔孜买里村1辆、阿克买里村1辆、夏克买里村1辆、克尔啪买里村1辆、艾德莱斯村1辆、喀勒塔吐格曼村1辆、亚吐格曼村1辆、巴什吐格曼村1辆）；伊里其乡1辆（阿克铁热克村1辆）；肖尔巴格乡10辆（库木巴格村1辆、肖尔巴格村1辆、托万肖尔巴格村1辆、阿克塔什村1辆、尕宗村1辆、巴什铁热克村1辆、阿亚格阿曲村1辆、阿依丁库勒村1辆、阿尔勒村1辆、其迪尔村1辆）；吐沙拉镇19辆（喀提其村1辆、喀提其村（萨依巴格村）1辆、托库拱拜孜村1辆、阿拉勒巴格村1辆、斯亚村1辆、斯亚村（约斯坦村）1辆、吐居克村1辆、吐居克村（巴什吐居克1辆）、喀热买提村1辆、加木达村（恰喀尔村）1辆、加木达村 1辆、加拉勒巴格村1辆、加拉勒巴格（托格热克村）1辆、普提拉西村2辆、坎特艾日克村1辆、斯普斯亚村2辆、阿克提其村1辆）；阿克恰勒乡6辆（肖尔巴格村1辆、阿克塔什村1辆、阿曲村1辆、苏克墩村1辆、其拉力克村1辆、托甫恰村1辆）。
</t>
    </r>
    <r>
      <rPr>
        <b/>
        <sz val="10"/>
        <rFont val="宋体"/>
        <charset val="134"/>
      </rPr>
      <t>绩效目标</t>
    </r>
    <r>
      <rPr>
        <sz val="10"/>
        <rFont val="宋体"/>
        <charset val="134"/>
      </rPr>
      <t>：改善人居环境、减少污染。</t>
    </r>
  </si>
  <si>
    <t>和田市吉亚乡团结新村农业供水工程</t>
  </si>
  <si>
    <t>吉亚乡塔吾阿孜村</t>
  </si>
  <si>
    <r>
      <rPr>
        <b/>
        <sz val="10"/>
        <rFont val="宋体"/>
        <charset val="134"/>
      </rPr>
      <t>建设任务</t>
    </r>
    <r>
      <rPr>
        <sz val="10"/>
        <rFont val="宋体"/>
        <charset val="134"/>
      </rPr>
      <t xml:space="preserve">：塔吾阿孜村（团结新村）修建总库容9万立方米沉沙池1座；改造防渗引水渠道4.36km，设计引水流量2m3/s；修建供水管道7公里、8座阀门井。
</t>
    </r>
    <r>
      <rPr>
        <b/>
        <sz val="10"/>
        <rFont val="宋体"/>
        <charset val="134"/>
      </rPr>
      <t>绩效目标</t>
    </r>
    <r>
      <rPr>
        <sz val="10"/>
        <rFont val="宋体"/>
        <charset val="134"/>
      </rPr>
      <t>：改善和解决团结新村灌溉用水不足的问题。</t>
    </r>
  </si>
  <si>
    <t>和田市拉斯奎镇阔什库勒村、托万其盖布隆村、墩阔恰村斗渠防渗改造工程</t>
  </si>
  <si>
    <t>拉斯奎镇阔什库勒村、托万其盖布隆村、墩阔恰村</t>
  </si>
  <si>
    <r>
      <rPr>
        <b/>
        <sz val="10"/>
        <rFont val="宋体"/>
        <charset val="134"/>
      </rPr>
      <t>建设任务</t>
    </r>
    <r>
      <rPr>
        <sz val="10"/>
        <rFont val="宋体"/>
        <charset val="134"/>
      </rPr>
      <t xml:space="preserve">：改造防渗渠28.425公里，设计引水流量0.3-0.5m3/s，控制灌溉面积1.14万亩。其中：阔什库勒村23.075公里、托万其盖布隆村3.977公里、墩阔恰村1.373公里。
</t>
    </r>
    <r>
      <rPr>
        <b/>
        <sz val="10"/>
        <rFont val="宋体"/>
        <charset val="134"/>
      </rPr>
      <t>绩效目标</t>
    </r>
    <r>
      <rPr>
        <sz val="10"/>
        <rFont val="宋体"/>
        <charset val="134"/>
      </rPr>
      <t>：提高渠道防渗能力，节约水资源，增加灌溉面积。</t>
    </r>
  </si>
  <si>
    <t>和田市伊里其乡阿热坎特村、亚甫拉克村、赛其阿克塔什村斗渠防渗改造工程</t>
  </si>
  <si>
    <t>伊里其乡阿热坎特村、亚甫拉克村、赛其阿克塔什村</t>
  </si>
  <si>
    <r>
      <rPr>
        <b/>
        <sz val="10"/>
        <rFont val="宋体"/>
        <charset val="134"/>
      </rPr>
      <t>建设任务</t>
    </r>
    <r>
      <rPr>
        <sz val="10"/>
        <rFont val="宋体"/>
        <charset val="134"/>
      </rPr>
      <t xml:space="preserve">：改造防渗渠14.465公里，设计引水流量0.3-0.5m3/s。控制灌溉面积0.9293万亩。其中：伊里其乡阿热坎特村3.59公里、亚甫拉克村9.33公里、赛其阿克塔什村1.545公里。
</t>
    </r>
    <r>
      <rPr>
        <b/>
        <sz val="10"/>
        <rFont val="宋体"/>
        <charset val="134"/>
      </rPr>
      <t>绩效目标</t>
    </r>
    <r>
      <rPr>
        <sz val="10"/>
        <rFont val="宋体"/>
        <charset val="134"/>
      </rPr>
      <t>：提高渠道防渗能力，节约水资源，增加灌溉面积。</t>
    </r>
  </si>
  <si>
    <t>和田市古江巴格乡恰开什村、特根拉村、塔木巴格霍伊拉村、如克村斗渠防渗改造工程</t>
  </si>
  <si>
    <t>古江巴格乡恰开什村、特根拉村、塔木巴格霍伊拉村、如克村</t>
  </si>
  <si>
    <r>
      <rPr>
        <b/>
        <sz val="10"/>
        <rFont val="宋体"/>
        <charset val="134"/>
      </rPr>
      <t>建设任务</t>
    </r>
    <r>
      <rPr>
        <sz val="10"/>
        <rFont val="宋体"/>
        <charset val="134"/>
      </rPr>
      <t xml:space="preserve">：改造防渗渠12.895公里，设计引水流量0.3-0.5m3/s，每公里补助50万元。控制灌溉面积0.7763万亩。其中：恰开什村5.58公里、特根拉村5.41公里、塔木巴格霍伊拉村0.775公里、如克村1.13公里。
</t>
    </r>
    <r>
      <rPr>
        <b/>
        <sz val="10"/>
        <rFont val="宋体"/>
        <charset val="134"/>
      </rPr>
      <t>绩效目标</t>
    </r>
    <r>
      <rPr>
        <sz val="10"/>
        <rFont val="宋体"/>
        <charset val="134"/>
      </rPr>
      <t>：提高渠道防渗能力，节约水资源，增加灌溉面积。</t>
    </r>
  </si>
  <si>
    <t>和田市肖尔巴格乡阿尔勒村、合尼村、其迪尔村、巴什阿曲村、肖尔巴格村、库木巴格村斗渠防渗改造工程</t>
  </si>
  <si>
    <t>肖尔巴格乡阿尔勒村、合尼村、其迪尔村、巴什阿曲村、肖尔巴格村、库木巴格村</t>
  </si>
  <si>
    <r>
      <rPr>
        <b/>
        <sz val="10"/>
        <rFont val="宋体"/>
        <charset val="134"/>
      </rPr>
      <t>建设任务</t>
    </r>
    <r>
      <rPr>
        <sz val="10"/>
        <rFont val="宋体"/>
        <charset val="134"/>
      </rPr>
      <t xml:space="preserve">：改造防渗渠18.783公里，设计引水流量0.3-0.5m3/s。控制灌溉面积1.2万亩其中：阿尔勒村3.05公里、合尼村4.84公里、其迪尔村3.92公里、巴什阿曲村4.65公里、肖尔巴格村0.553公里、库木巴格村1.77公里。
</t>
    </r>
    <r>
      <rPr>
        <b/>
        <sz val="10"/>
        <rFont val="宋体"/>
        <charset val="134"/>
      </rPr>
      <t>绩效目标</t>
    </r>
    <r>
      <rPr>
        <sz val="10"/>
        <rFont val="宋体"/>
        <charset val="134"/>
      </rPr>
      <t>：提高渠道防渗能力，节约水资源，增加灌溉面积。</t>
    </r>
  </si>
  <si>
    <t>和田市玉龙喀什镇纳格热其村、依盖其村、兰干村、库提其村、阿亚克米克拉村斗渠防渗改造工程</t>
  </si>
  <si>
    <t>玉龙喀什镇纳格热其村、依盖其村、兰干村、库提其村、阿亚克米克拉村</t>
  </si>
  <si>
    <r>
      <rPr>
        <b/>
        <sz val="10"/>
        <rFont val="宋体"/>
        <charset val="134"/>
      </rPr>
      <t>建设任务</t>
    </r>
    <r>
      <rPr>
        <sz val="10"/>
        <rFont val="宋体"/>
        <charset val="134"/>
      </rPr>
      <t xml:space="preserve">：改造防渗渠13.749公里，设计引水流量0.3-0.5m3/s。控制灌溉面积1.0644万亩。其中：玉龙喀什镇纳格热其村3.83公里、依盖其村2.531公里、兰干村3.04公里、库提其村2.114公里、阿亚克米克拉村2.234公里。
</t>
    </r>
    <r>
      <rPr>
        <b/>
        <sz val="10"/>
        <rFont val="宋体"/>
        <charset val="134"/>
      </rPr>
      <t>绩效目标</t>
    </r>
    <r>
      <rPr>
        <sz val="10"/>
        <rFont val="宋体"/>
        <charset val="134"/>
      </rPr>
      <t>：提高渠道防渗能力，节约水资源，增加灌溉面积。</t>
    </r>
  </si>
  <si>
    <t>和田市古江巴格乡巴什古江村、吐沙拉村斗渠防渗改造工程</t>
  </si>
  <si>
    <t>古江巴格乡巴什古江村、吐沙拉村</t>
  </si>
  <si>
    <r>
      <rPr>
        <b/>
        <sz val="10"/>
        <rFont val="宋体"/>
        <charset val="134"/>
      </rPr>
      <t>建设任务</t>
    </r>
    <r>
      <rPr>
        <sz val="10"/>
        <rFont val="宋体"/>
        <charset val="134"/>
      </rPr>
      <t xml:space="preserve">：改造防渗斗渠8.295公里，设计引水流量0.3-0.5m3/s，控制灌溉面积5362亩。其中：巴什古江村3.8公里、吐沙拉村4.495公里。安排该项目的劳务报酬不低于总投资的15%。
</t>
    </r>
    <r>
      <rPr>
        <b/>
        <sz val="10"/>
        <rFont val="宋体"/>
        <charset val="134"/>
      </rPr>
      <t>绩效目标</t>
    </r>
    <r>
      <rPr>
        <sz val="10"/>
        <rFont val="宋体"/>
        <charset val="134"/>
      </rPr>
      <t>：提高渠道防渗能力，节约水资源，增加灌溉面积。</t>
    </r>
  </si>
  <si>
    <t>和田市吉亚乡苏亚玉吉买勒克村、阿孜乃巴扎村斗渠防渗改造工程</t>
  </si>
  <si>
    <t>吉亚乡苏亚玉吉买勒克村、阿孜乃巴扎村</t>
  </si>
  <si>
    <r>
      <rPr>
        <b/>
        <sz val="10"/>
        <rFont val="宋体"/>
        <charset val="134"/>
      </rPr>
      <t>建设任务</t>
    </r>
    <r>
      <rPr>
        <sz val="10"/>
        <rFont val="宋体"/>
        <charset val="134"/>
      </rPr>
      <t xml:space="preserve">：改造防渗斗渠10.743公里，设计引水流量0.3-0.5m3/s，控制灌溉面积6168亩。其中：吉亚乡苏亚玉吉买勒克村7.283公里、阿孜乃巴扎村3.46公里。安排该项目的劳务报酬不低于总投资的15%。
</t>
    </r>
    <r>
      <rPr>
        <b/>
        <sz val="10"/>
        <rFont val="宋体"/>
        <charset val="134"/>
      </rPr>
      <t>绩效目标</t>
    </r>
    <r>
      <rPr>
        <sz val="10"/>
        <rFont val="宋体"/>
        <charset val="134"/>
      </rPr>
      <t>：提高渠道防渗能力，节约水资源，增加灌溉面积。</t>
    </r>
  </si>
  <si>
    <t>和田市吉亚乡吉勒尕艾日克村、克尔帕买里村、阔塔孜买里村斗渠防渗改造工程</t>
  </si>
  <si>
    <t>吉亚乡吉勒尕艾日克村、克尔帕买里村、阔塔孜买里村</t>
  </si>
  <si>
    <r>
      <rPr>
        <b/>
        <sz val="10"/>
        <rFont val="宋体"/>
        <charset val="134"/>
      </rPr>
      <t>建设任务</t>
    </r>
    <r>
      <rPr>
        <sz val="10"/>
        <rFont val="宋体"/>
        <charset val="134"/>
      </rPr>
      <t xml:space="preserve">：改造防渗斗渠19.42公里，设计引水流量0.3-0.5m3/s，控制灌溉面积12614亩。其中：吉亚乡吉勒尕艾日克村9.42公里、克尔帕买里村5.62公里、阔塔孜买里村4.38公里。安排该项目的劳务报酬不低于总投资的15%。
</t>
    </r>
    <r>
      <rPr>
        <b/>
        <sz val="10"/>
        <rFont val="宋体"/>
        <charset val="134"/>
      </rPr>
      <t>绩效目标</t>
    </r>
    <r>
      <rPr>
        <sz val="10"/>
        <rFont val="宋体"/>
        <charset val="134"/>
      </rPr>
      <t>：提高渠道防渗能力，节约水资源，增加灌溉面积。</t>
    </r>
  </si>
  <si>
    <t>和田市阿克恰勒乡托甫恰村、阿克塔什村斗渠防渗改造工程</t>
  </si>
  <si>
    <t>阿克恰勒乡托甫恰村、阿克塔什村</t>
  </si>
  <si>
    <r>
      <rPr>
        <b/>
        <sz val="10"/>
        <rFont val="宋体"/>
        <charset val="134"/>
      </rPr>
      <t>建设任务</t>
    </r>
    <r>
      <rPr>
        <sz val="10"/>
        <rFont val="宋体"/>
        <charset val="134"/>
      </rPr>
      <t xml:space="preserve">：改造防渗斗渠14.608公里，设计引水流量0.3-0.5m3/s，控制灌溉面积9643亩。其中：阿克恰勒乡托甫恰村9.304公里、阿克塔什村5.304公里。安排该项目的劳务报酬不低于总投资的15%.
</t>
    </r>
    <r>
      <rPr>
        <b/>
        <sz val="10"/>
        <rFont val="宋体"/>
        <charset val="134"/>
      </rPr>
      <t>绩效目标</t>
    </r>
    <r>
      <rPr>
        <sz val="10"/>
        <rFont val="宋体"/>
        <charset val="134"/>
      </rPr>
      <t>：提高渠道防渗能力，节约水资源，增加灌溉面积。</t>
    </r>
  </si>
  <si>
    <t>和田市吉亚乡艾里玛塔木支渠防渗改造工程</t>
  </si>
  <si>
    <t>吉亚乡艾里玛塔木村</t>
  </si>
  <si>
    <r>
      <rPr>
        <b/>
        <sz val="10"/>
        <rFont val="宋体"/>
        <charset val="134"/>
      </rPr>
      <t>建设任务</t>
    </r>
    <r>
      <rPr>
        <sz val="10"/>
        <rFont val="宋体"/>
        <charset val="134"/>
      </rPr>
      <t xml:space="preserve">：吉亚乡艾里玛塔木村改造支渠7km，设计引水流量2m³/s。控制灌溉面积1.296万亩。
</t>
    </r>
    <r>
      <rPr>
        <b/>
        <sz val="10"/>
        <rFont val="宋体"/>
        <charset val="134"/>
      </rPr>
      <t>绩效目标</t>
    </r>
    <r>
      <rPr>
        <sz val="10"/>
        <rFont val="宋体"/>
        <charset val="134"/>
      </rPr>
      <t>：提高渠道防渗能力，节约水资源，增加灌溉面积。</t>
    </r>
  </si>
  <si>
    <t>和田市吉亚乡塔吾阿孜村、艾里玛塔木村斗渠防渗改造工程</t>
  </si>
  <si>
    <t>吉亚乡塔吾阿孜村、艾里玛塔木村</t>
  </si>
  <si>
    <r>
      <rPr>
        <b/>
        <sz val="10"/>
        <rFont val="宋体"/>
        <charset val="134"/>
      </rPr>
      <t>建设任务</t>
    </r>
    <r>
      <rPr>
        <sz val="10"/>
        <rFont val="宋体"/>
        <charset val="134"/>
      </rPr>
      <t xml:space="preserve">：改造防渗渠道8.317公里，设计引水流量0.3-0.5m3/s。控制灌溉面积0.5029万亩。其中：塔吾阿孜村3公里、艾里玛塔木村5.317公里。
</t>
    </r>
    <r>
      <rPr>
        <b/>
        <sz val="10"/>
        <rFont val="宋体"/>
        <charset val="134"/>
      </rPr>
      <t>绩效目标</t>
    </r>
    <r>
      <rPr>
        <sz val="10"/>
        <rFont val="宋体"/>
        <charset val="134"/>
      </rPr>
      <t>：提高渠道防渗能力，节约水资源，增加灌溉面积。</t>
    </r>
  </si>
  <si>
    <t>和田市吉亚乡铁热克力克村、夏克买里村、喀勒塔吐格曼村斗渠防渗改造工程</t>
  </si>
  <si>
    <t>吉亚乡铁热克力克村、夏克买里村、喀勒塔吐格曼村</t>
  </si>
  <si>
    <r>
      <rPr>
        <b/>
        <sz val="10"/>
        <rFont val="宋体"/>
        <charset val="134"/>
      </rPr>
      <t>建设任务</t>
    </r>
    <r>
      <rPr>
        <sz val="10"/>
        <rFont val="宋体"/>
        <charset val="134"/>
      </rPr>
      <t xml:space="preserve">：改造防渗渠道22.32公里，设计引水流量0.3-0.5m3/s。控制灌溉面积1.4643万亩。其中：铁热克力克村9.63公里、夏克买里村8.855公里、喀勒塔吐格曼村3.835公里。
</t>
    </r>
    <r>
      <rPr>
        <b/>
        <sz val="10"/>
        <rFont val="宋体"/>
        <charset val="134"/>
      </rPr>
      <t>绩效目标</t>
    </r>
    <r>
      <rPr>
        <sz val="10"/>
        <rFont val="宋体"/>
        <charset val="134"/>
      </rPr>
      <t>：提高渠道防渗能力，节约水资源，增加灌溉面积。</t>
    </r>
  </si>
  <si>
    <t>和田市阿克恰勒乡其拉力格村、尕宗村、阿曲村、肖尔巴格村斗渠防渗改造工程</t>
  </si>
  <si>
    <t>阿克恰勒乡其拉力格村、尕宗村、阿曲村、肖尔巴格村</t>
  </si>
  <si>
    <r>
      <rPr>
        <b/>
        <sz val="10"/>
        <rFont val="宋体"/>
        <charset val="134"/>
      </rPr>
      <t>建设任务</t>
    </r>
    <r>
      <rPr>
        <sz val="10"/>
        <rFont val="宋体"/>
        <charset val="134"/>
      </rPr>
      <t xml:space="preserve">：改造防渗渠道总长6.5公里，设计引水流量0.3-0.5m3/s。控制灌溉面积0.5212万亩。其中：其拉力格村3.217公里、尕宗村0.899公里、阿曲村1.281公里、肖尔巴格村1.103公里。
</t>
    </r>
    <r>
      <rPr>
        <b/>
        <sz val="10"/>
        <rFont val="宋体"/>
        <charset val="134"/>
      </rPr>
      <t>绩效目标</t>
    </r>
    <r>
      <rPr>
        <sz val="10"/>
        <rFont val="宋体"/>
        <charset val="134"/>
      </rPr>
      <t>：提高渠道防渗能力，节约水资源，增加灌溉面积。</t>
    </r>
  </si>
  <si>
    <t>和田市拉斯奎镇巴什拉斯奎村、托万巴什拉斯奎村、乃扎尔巴扎格村、阿克塔什村、阿瓦提村、阿热果勒村、托万阿热果勒村、库勒来克村、博斯坦阿勒迪村斗渠防渗改造工程</t>
  </si>
  <si>
    <t>拉斯奎镇巴什拉斯奎村、托万巴什拉斯奎村、乃扎尔巴扎格村、阿克塔什村、阿瓦提村、阿热果勒村、托万阿热果勒村、库勒来克村、博斯坦阿勒迪村</t>
  </si>
  <si>
    <r>
      <rPr>
        <b/>
        <sz val="10"/>
        <rFont val="宋体"/>
        <charset val="134"/>
      </rPr>
      <t>建设任务</t>
    </r>
    <r>
      <rPr>
        <sz val="10"/>
        <rFont val="宋体"/>
        <charset val="134"/>
      </rPr>
      <t xml:space="preserve">：改造防渗渠30.656公里，设计引水流量0.3-0.5m3/s。控制灌溉面积1.35万亩。其中：巴什拉斯奎村2.483公里、托万巴什拉斯奎村7.608公里、乃扎尔巴扎格村9.009公里、阿克塔什村0.567公里、阿瓦提村0.53公里、阿热果勒村1.066公里、托万阿热果勒村5.621公里、库勒来克村2.024公里、博斯坦阿勒迪村1.748公里。
</t>
    </r>
    <r>
      <rPr>
        <b/>
        <sz val="10"/>
        <rFont val="宋体"/>
        <charset val="134"/>
      </rPr>
      <t>绩效目标</t>
    </r>
    <r>
      <rPr>
        <sz val="10"/>
        <rFont val="宋体"/>
        <charset val="134"/>
      </rPr>
      <t>：提高渠道防渗能力，节约水资源，增加灌溉面积。</t>
    </r>
  </si>
  <si>
    <t>和田市伊里其乡依盖尔其村、肖尔巴格村、托甫恰村、肖拉克村斗渠防渗改造工程</t>
  </si>
  <si>
    <t>伊里其乡依盖尔其村、肖尔巴格村、托甫恰村、肖拉克村</t>
  </si>
  <si>
    <r>
      <rPr>
        <b/>
        <sz val="10"/>
        <rFont val="宋体"/>
        <charset val="134"/>
      </rPr>
      <t>建设任务</t>
    </r>
    <r>
      <rPr>
        <sz val="10"/>
        <rFont val="宋体"/>
        <charset val="134"/>
      </rPr>
      <t xml:space="preserve">：改造防渗渠11.699公里，设计引水流量0.3-0.5m3/s，控制灌溉面积9113亩其中：依盖尔其村7.062公里、肖尔巴格村0.948公里、托甫恰村3.522公里、肖拉克村0.167公里。
</t>
    </r>
    <r>
      <rPr>
        <b/>
        <sz val="10"/>
        <rFont val="宋体"/>
        <charset val="134"/>
      </rPr>
      <t>绩效目标</t>
    </r>
    <r>
      <rPr>
        <sz val="10"/>
        <rFont val="宋体"/>
        <charset val="134"/>
      </rPr>
      <t>：提高渠道防渗能力，节约水资源，增加灌溉面积。</t>
    </r>
  </si>
  <si>
    <t>和田市吐沙拉镇克孜克代尔瓦扎村、托库孜拱拜孜村、喀提其村、沙依巴格村、吐居克村、格兰木村、和谐村斗渠防渗改造工程</t>
  </si>
  <si>
    <t>吐沙拉镇克孜克代尔瓦扎村、托库孜拱拜孜村、喀提其村、沙依巴格村、吐居克村、格兰木村、和谐村</t>
  </si>
  <si>
    <r>
      <rPr>
        <b/>
        <sz val="10"/>
        <rFont val="宋体"/>
        <charset val="134"/>
      </rPr>
      <t>建设任务</t>
    </r>
    <r>
      <rPr>
        <sz val="10"/>
        <rFont val="宋体"/>
        <charset val="134"/>
      </rPr>
      <t xml:space="preserve">：防渗渠道总长28.937公里，设计引水流量0.3-0.5m3/s。其中：吐沙拉镇克孜克代尔瓦扎村6.519公里、托库孜拱拜孜村5.763公里、喀提其村0.96公里、沙依巴格村5.541公里、吐居克村4.917公里、格兰木村1.372公里、和谐村3.865公里。
</t>
    </r>
    <r>
      <rPr>
        <b/>
        <sz val="10"/>
        <rFont val="宋体"/>
        <charset val="134"/>
      </rPr>
      <t>绩效目标</t>
    </r>
    <r>
      <rPr>
        <sz val="10"/>
        <rFont val="宋体"/>
        <charset val="134"/>
      </rPr>
      <t>：提高渠道防渗能力，节约水资源，增加灌溉面积。</t>
    </r>
  </si>
  <si>
    <t>和田市4个乡镇农贸市场配套附属设施工程项目</t>
  </si>
  <si>
    <t>拉斯奎镇巴什拉斯奎村、吐沙拉镇喀提其村、吉亚乡铁热克力克村、玉龙喀什镇达瓦巴扎村</t>
  </si>
  <si>
    <t>市场监督管理局、吉亚乡、拉斯奎镇、吐沙拉镇、玉龙喀什镇</t>
  </si>
  <si>
    <r>
      <rPr>
        <b/>
        <sz val="10"/>
        <rFont val="宋体"/>
        <charset val="134"/>
      </rPr>
      <t>建设任务</t>
    </r>
    <r>
      <rPr>
        <sz val="10"/>
        <rFont val="宋体"/>
        <charset val="134"/>
      </rPr>
      <t xml:space="preserve">：投资310万元，为4乡镇农贸市场配套天然气工程，其中：1、玉龙喀什镇中压部分：90米、阀井(De200)1座；低压部分：壁挂炉27户DN50（Q235B）336米；调压箱（RB100）2座，智能燃气物联表27块，皮膜表（G16）4块，工业报警系统4套。2、吉亚乡中压部分：440米、阀井(De160)1座；低压部分：餐厅9座DN80（Q235B）90米，DN50（Q235B）190米，调压箱（RB100）4座，皮膜表（G25）1块、（G10）8块，工业报警系统10套，壁挂炉82户，DN50（Q235B）650米，调压箱（RB100）12座，智能燃气物联表82块。3、拉斯奎镇中压部分：630米、阀井(De200)1座；低压部分：壁挂炉123户DN50（Q235B）995米；调压箱（RB100）14座，智能燃气物联表123块。4、吐沙拉镇中压部分：1040米、阀井1座；低压部分：锅炉1座，皮膜表（G40）2块，工业报警系统1套。餐厅13座DN80（Q235B）209米、DN50（Q235B）412米，调压箱（RB100）10座，智能燃气物联表13块。
</t>
    </r>
    <r>
      <rPr>
        <b/>
        <sz val="10"/>
        <rFont val="宋体"/>
        <charset val="134"/>
      </rPr>
      <t>绩效目标</t>
    </r>
    <r>
      <rPr>
        <sz val="10"/>
        <rFont val="宋体"/>
        <charset val="134"/>
      </rPr>
      <t>：保障农贸市场正常运转。</t>
    </r>
  </si>
  <si>
    <t>和田市黑尼水厂农村饮水安全巩固提升工程</t>
  </si>
  <si>
    <t>肖尔巴格乡阿克塔什村、英巴格村、铁热克吾斯塘村、阿依丁库勒村、尕宗村、阿克兰干村、巴什铁热克村、其迪尔村、巴什阿曲村、阿亚格阿曲村、阿尔要勒村、热依木巴格村；拉斯奎镇巴什拉斯奎村、阿热果勒村、墩阔恰村、库勒来克村、博斯坦阿勒迪村、其盖布隆村、阿瓦提村、阿克塔什村、乃扎尔巴格村、阔什库勒村</t>
  </si>
  <si>
    <r>
      <rPr>
        <b/>
        <sz val="10"/>
        <rFont val="宋体"/>
        <charset val="134"/>
      </rPr>
      <t>建设任务</t>
    </r>
    <r>
      <rPr>
        <sz val="10"/>
        <rFont val="宋体"/>
        <charset val="134"/>
      </rPr>
      <t xml:space="preserve">：投资9914万元，改建加压泵房配电室1座（281平方米），新建收费大厅2座（100平方米/座）；更换加压泵6台、潜水泵6台、配套变压器6套；新建PE100级输配水管网419.5公里，新建各类阀门井220座，穿越道路8处，穿越渠道5处，水表井5106座，智能IC卡水表13063块（其中贫困户4168户，非贫困户8895户），非贫困户入户工程资金320.05万元由非贫困户自行承担。2019年已安排资金7851.9524万元。
</t>
    </r>
    <r>
      <rPr>
        <b/>
        <sz val="10"/>
        <rFont val="宋体"/>
        <charset val="134"/>
      </rPr>
      <t>绩效目标</t>
    </r>
    <r>
      <rPr>
        <sz val="10"/>
        <rFont val="宋体"/>
        <charset val="134"/>
      </rPr>
      <t>：确保农户饮水安全。</t>
    </r>
  </si>
  <si>
    <t>和田市玉河东部一乡一镇饮水安全巩固提升工程</t>
  </si>
  <si>
    <t>玉龙喀什镇阿勒博依村、阿勒提来村、克热格艾日克村、纳格热其村、永巴扎村、阿亚格依格孜艾日克村、巴什依格孜艾日克村、达瓦巴扎村、阿克其格村、依盖其村、兰干村、库提其村、巴什米克拉村、阿亚格米克拉村、英阿瓦提村；吉亚乡欧吞其尧勒村、苏亚玉吉买勒克村、塔吾阿孜村、夏克买里村、阿孜乃巴扎村、巴什兰干村、苏亚兰干村、阔恰村、库木巴格村、艾里玛塔木村、阿克买里村、吉勒尕艾日克村、库塔孜买里村、巴什吐格曼村、亚吐格曼村、喀勒塔吐格曼村、买迪日斯博依村、克尔帕买里村、铁热克里克村</t>
  </si>
  <si>
    <r>
      <rPr>
        <b/>
        <sz val="10"/>
        <rFont val="宋体"/>
        <charset val="134"/>
      </rPr>
      <t>建设任务</t>
    </r>
    <r>
      <rPr>
        <sz val="10"/>
        <rFont val="宋体"/>
        <charset val="134"/>
      </rPr>
      <t xml:space="preserve">：投资10834万元，更新供水管井2眼，新建清水池1座（2000立方米），消毒间5座（92平方米/座），改建加压泵房1座（99平方米），配套附属用房372平方米；新建PE100级输配水管网317.8公里，新建各类阀门井166座，穿越道路5处、穿越渠道58处，水表井5295座，智能IC卡水表11113块（其中贫困户3476户，非贫困户7637户），非贫困户入户工程资金256.75万元由非贫困户自行承担。2019年已安排资金7621.3万元。
</t>
    </r>
    <r>
      <rPr>
        <b/>
        <sz val="10"/>
        <rFont val="宋体"/>
        <charset val="134"/>
      </rPr>
      <t>绩效目标</t>
    </r>
    <r>
      <rPr>
        <sz val="10"/>
        <rFont val="宋体"/>
        <charset val="134"/>
      </rPr>
      <t>：确保农户饮水安全。</t>
    </r>
  </si>
  <si>
    <t>和田市三乡一镇联合水厂饮水安全巩固提升工程</t>
  </si>
  <si>
    <t>古江巴格乡如克村、巴什古江村、特根拉村、托万古江村、塔木巴格霍伊拉村、古勒巴格村、塔木巴格村；肖尔巴格乡英巴扎村、库木巴格村、肖尔巴格村、托万肖尔巴格村、合尼村</t>
  </si>
  <si>
    <r>
      <rPr>
        <b/>
        <sz val="10"/>
        <rFont val="宋体"/>
        <charset val="134"/>
      </rPr>
      <t>建设任务</t>
    </r>
    <r>
      <rPr>
        <sz val="10"/>
        <rFont val="宋体"/>
        <charset val="134"/>
      </rPr>
      <t xml:space="preserve">：投资11070万元，新打供水管井6眼，水源防护2500米，新建清水池2座（每座2000立方米/座），配套附属用房1座（565平方米），井泵房6座（9平方米/座），架设输电线路5.8公里，变压器6台，电解法二氧化氯发生器2台，自动化控制系统1套；新建输配水管网244.38公里，各类阀门井108座，穿越道路5处、穿越渠道26处，水表井2765座，智能IC卡水表10121块（其中贫困户1320户，非贫困户8801户），非贫困户入户工程资金281.22万元由非贫困户自行承担。2019年已安排资金8757.1224万元。
</t>
    </r>
    <r>
      <rPr>
        <b/>
        <sz val="10"/>
        <rFont val="宋体"/>
        <charset val="134"/>
      </rPr>
      <t>绩效目标</t>
    </r>
    <r>
      <rPr>
        <sz val="10"/>
        <rFont val="宋体"/>
        <charset val="134"/>
      </rPr>
      <t>：确保农户饮水安全。</t>
    </r>
  </si>
  <si>
    <t>和田市吐沙拉镇米里克瓦提生态林1-18号斗渠防渗改造工程</t>
  </si>
  <si>
    <t>吐沙拉镇米里克瓦提村</t>
  </si>
  <si>
    <r>
      <rPr>
        <b/>
        <sz val="10"/>
        <rFont val="宋体"/>
        <charset val="134"/>
      </rPr>
      <t>建设任务</t>
    </r>
    <r>
      <rPr>
        <sz val="10"/>
        <rFont val="宋体"/>
        <charset val="134"/>
      </rPr>
      <t xml:space="preserve">：改造米里克瓦提生态林防渗斗渠1-18号长度33.826km，控制灌溉面积1万亩。设计引水流量0.3-0.5m3/s。
</t>
    </r>
    <r>
      <rPr>
        <b/>
        <sz val="10"/>
        <rFont val="宋体"/>
        <charset val="134"/>
      </rPr>
      <t>绩效目标</t>
    </r>
    <r>
      <rPr>
        <sz val="10"/>
        <rFont val="宋体"/>
        <charset val="134"/>
      </rPr>
      <t>：提高渠道防渗能力，节约水资源，增加灌溉面积。</t>
    </r>
  </si>
  <si>
    <t>附件2：</t>
  </si>
  <si>
    <t>2020年贫困县统筹整合涉农资金统计表</t>
  </si>
  <si>
    <t>序号</t>
  </si>
  <si>
    <t>县市</t>
  </si>
  <si>
    <t>中央资金</t>
  </si>
  <si>
    <t>自治区资金</t>
  </si>
  <si>
    <t>跨类别资金</t>
  </si>
  <si>
    <t>跨类别比例</t>
  </si>
  <si>
    <t>总计</t>
  </si>
  <si>
    <t>中央资金小计</t>
  </si>
  <si>
    <t>1.中央-财政专项扶贫资金</t>
  </si>
  <si>
    <t>2.中央-水利发展资金</t>
  </si>
  <si>
    <t>3.中央-农业生产发展资金</t>
  </si>
  <si>
    <t>4.中央-林业改革发展资金</t>
  </si>
  <si>
    <t>5.中央-农田建设补助资金</t>
  </si>
  <si>
    <t>6.中央-农村综合改革转移支付</t>
  </si>
  <si>
    <t>7.中央-林业生态保护恢复资金</t>
  </si>
  <si>
    <t>8.中央-农村环境连片整治示范资金</t>
  </si>
  <si>
    <t>9.中央-车辆购置税收入补助（支持农村公路部分）</t>
  </si>
  <si>
    <t>10.中央-农村危房改造补助资金</t>
  </si>
  <si>
    <t>11.中央-产粮大县奖励资金</t>
  </si>
  <si>
    <t>12.中央-生猪（牛羊）调出大县奖励资金</t>
  </si>
  <si>
    <t>13.中央-农业资源及生态保护补助资金</t>
  </si>
  <si>
    <t>14.中央-旅游发展基金</t>
  </si>
  <si>
    <t>15.中央-中央基建投资用于“三农”建设部分</t>
  </si>
  <si>
    <t>自治区资金小计</t>
  </si>
  <si>
    <t>1.自治区-财政专项扶贫资金</t>
  </si>
  <si>
    <t>2.自治区-水利发展资金</t>
  </si>
  <si>
    <t>3.自治区-农业生产发展资金</t>
  </si>
  <si>
    <t>4.自治区-畜牧业生产发展资金</t>
  </si>
  <si>
    <t>5.自治区-农业技术推广与服务补助资金</t>
  </si>
  <si>
    <t>6.自治区-林业发展补助资金</t>
  </si>
  <si>
    <t>7.自治区-农田建设补助资金</t>
  </si>
  <si>
    <t>8.自治区-农村综合改革转移支付</t>
  </si>
  <si>
    <t>9.自治区-农村危房改造补助资金</t>
  </si>
  <si>
    <t>10.自治区-农村环境连片整治示范资金</t>
  </si>
  <si>
    <t>11.自治区-彩票公益金</t>
  </si>
  <si>
    <t>12.自治区-旅游发展基金</t>
  </si>
  <si>
    <t>13.自治区-安排基本建设投资用于“三农”部分</t>
  </si>
  <si>
    <t>地区资金</t>
  </si>
  <si>
    <t>县级资金</t>
  </si>
  <si>
    <t>下达数</t>
  </si>
  <si>
    <t>报备数</t>
  </si>
  <si>
    <t>四</t>
  </si>
  <si>
    <t>和田地区</t>
  </si>
  <si>
    <t>策勒县</t>
  </si>
  <si>
    <t>和田市</t>
  </si>
  <si>
    <t>和田县</t>
  </si>
  <si>
    <t>民丰县</t>
  </si>
  <si>
    <t>于田县</t>
  </si>
  <si>
    <t>附件3：</t>
  </si>
  <si>
    <t>2020年贫困县涉农资金统筹整合项目统计表</t>
  </si>
  <si>
    <t>实际整合规模</t>
  </si>
  <si>
    <t>农村基础设施建设</t>
  </si>
  <si>
    <t>项目个数</t>
  </si>
  <si>
    <t>资金规模</t>
  </si>
  <si>
    <t>一</t>
  </si>
  <si>
    <t>二</t>
  </si>
  <si>
    <t>喀什地区</t>
  </si>
  <si>
    <t>疏附县</t>
  </si>
  <si>
    <t>疏勒县</t>
  </si>
  <si>
    <t>英吉沙县</t>
  </si>
  <si>
    <t>莎车县</t>
  </si>
  <si>
    <t>叶城县</t>
  </si>
  <si>
    <t xml:space="preserve"> 岳普湖县</t>
  </si>
  <si>
    <t>伽师县</t>
  </si>
  <si>
    <t>塔什库尔干塔吉克自治县</t>
  </si>
  <si>
    <t>泽普县</t>
  </si>
  <si>
    <t>麦盖提县</t>
  </si>
  <si>
    <t>巴楚县</t>
  </si>
  <si>
    <t>喀什市</t>
  </si>
  <si>
    <t>三</t>
  </si>
  <si>
    <t>克州</t>
  </si>
  <si>
    <t>阿克陶县</t>
  </si>
  <si>
    <t>阿图什市</t>
  </si>
  <si>
    <t>阿合奇县</t>
  </si>
  <si>
    <t>乌恰县</t>
  </si>
  <si>
    <t>阿克苏地区</t>
  </si>
  <si>
    <t>乌什县</t>
  </si>
  <si>
    <t>柯坪县</t>
  </si>
  <si>
    <t>五</t>
  </si>
  <si>
    <t>伊犁州</t>
  </si>
  <si>
    <t>察布查尔锡伯自治县</t>
  </si>
  <si>
    <t>尼勒克县</t>
  </si>
  <si>
    <t>六</t>
  </si>
  <si>
    <t>阿勒泰</t>
  </si>
  <si>
    <t>青河县</t>
  </si>
  <si>
    <t>吉木乃县</t>
  </si>
  <si>
    <t>七</t>
  </si>
  <si>
    <t>塔城地区</t>
  </si>
  <si>
    <t xml:space="preserve"> 托里县</t>
  </si>
  <si>
    <t>八</t>
  </si>
  <si>
    <t>哈密市</t>
  </si>
  <si>
    <t>巴里坤哈萨克自治县</t>
  </si>
  <si>
    <t>附件：4</t>
  </si>
  <si>
    <t>2020年涉农资金统筹整合进度情况台账</t>
  </si>
  <si>
    <t>财政资金名称</t>
  </si>
  <si>
    <t>中央下达统筹整合范围资金</t>
  </si>
  <si>
    <t>自治区下达资金文号</t>
  </si>
  <si>
    <t>地州市下达县市资金文号</t>
  </si>
  <si>
    <t>地州市名称</t>
  </si>
  <si>
    <t>32个试点贫困县名称</t>
  </si>
  <si>
    <t>分配给贫困县资金规模</t>
  </si>
  <si>
    <t>资金类型</t>
  </si>
  <si>
    <t>贫困县计划整合资金额年初数</t>
  </si>
  <si>
    <t>贫困县计划整合资金额调整数</t>
  </si>
  <si>
    <t>已整合资金额</t>
  </si>
  <si>
    <t>已完成资金支出额</t>
  </si>
  <si>
    <t>整合后资金实际投向</t>
  </si>
  <si>
    <t>备注</t>
  </si>
  <si>
    <t>文号</t>
  </si>
  <si>
    <t>总规模</t>
  </si>
  <si>
    <t>其中：纳入整合范围资金规模</t>
  </si>
  <si>
    <t>其他（请注明）</t>
  </si>
  <si>
    <t>A</t>
  </si>
  <si>
    <t>B</t>
  </si>
  <si>
    <t>C</t>
  </si>
  <si>
    <t>D</t>
  </si>
  <si>
    <t>E</t>
  </si>
  <si>
    <t>F</t>
  </si>
  <si>
    <t>G</t>
  </si>
  <si>
    <t>H</t>
  </si>
  <si>
    <t>I</t>
  </si>
  <si>
    <t>J</t>
  </si>
  <si>
    <t>K</t>
  </si>
  <si>
    <t>L</t>
  </si>
  <si>
    <t>S</t>
  </si>
  <si>
    <t>M</t>
  </si>
  <si>
    <t>N</t>
  </si>
  <si>
    <t>O</t>
  </si>
  <si>
    <t>P</t>
  </si>
  <si>
    <t>Q</t>
  </si>
  <si>
    <t>R</t>
  </si>
  <si>
    <t>第9项</t>
  </si>
  <si>
    <t>农村危房改造补助资金</t>
  </si>
  <si>
    <t>新财建〔2020〕36号</t>
  </si>
  <si>
    <t>和地财建〔2020〕23号</t>
  </si>
  <si>
    <t>第8项</t>
  </si>
  <si>
    <t>农村综合改革转移支付</t>
  </si>
  <si>
    <t>新财综改〔2019〕21号</t>
  </si>
  <si>
    <t>和地财农〔2019〕77号</t>
  </si>
  <si>
    <t>新财综改〔2019〕22号</t>
  </si>
  <si>
    <t>和地财农〔2019〕78号</t>
  </si>
  <si>
    <t>新财综改〔2019〕23号</t>
  </si>
  <si>
    <t>和地财农〔2019〕79号</t>
  </si>
  <si>
    <t>第7项</t>
  </si>
  <si>
    <t>自治区农田建设补助资金</t>
  </si>
  <si>
    <t>新财农〔2019〕128号</t>
  </si>
  <si>
    <t>和地财农〔2019〕90号</t>
  </si>
  <si>
    <t>第6项</t>
  </si>
  <si>
    <t>林业补助资金</t>
  </si>
  <si>
    <t>新财建〔2019〕479号</t>
  </si>
  <si>
    <t>和地财建〔2020〕11号</t>
  </si>
  <si>
    <t>第5项</t>
  </si>
  <si>
    <t>农业技术推广与服务补助资金</t>
  </si>
  <si>
    <t>新财农〔2019〕121号</t>
  </si>
  <si>
    <t>和地财农〔2019〕87-1号</t>
  </si>
  <si>
    <t>第4项</t>
  </si>
  <si>
    <t>自治区畜牧业生产发展资金</t>
  </si>
  <si>
    <t>新财农〔2019〕123号</t>
  </si>
  <si>
    <t>和地财农〔2019〕88号</t>
  </si>
  <si>
    <t>第3项</t>
  </si>
  <si>
    <t>自治区农业生产发展资金</t>
  </si>
  <si>
    <t>和地财农〔2019〕87-2号</t>
  </si>
  <si>
    <t>第2项</t>
  </si>
  <si>
    <t>自治区水利发展资金</t>
  </si>
  <si>
    <t>新财农〔2019〕117号</t>
  </si>
  <si>
    <t>和地财农〔2020〕3号</t>
  </si>
  <si>
    <t>新财农〔2020〕16号</t>
  </si>
  <si>
    <t>和地财农〔2020〕10号</t>
  </si>
  <si>
    <t>第1项</t>
  </si>
  <si>
    <t>财政专项扶贫资金</t>
  </si>
  <si>
    <t>新财扶〔2020〕43号</t>
  </si>
  <si>
    <t>和地财农〔2019〕91号</t>
  </si>
  <si>
    <t>新财扶〔2020〕15号</t>
  </si>
  <si>
    <t>和地财扶〔2020〕4-1号</t>
  </si>
  <si>
    <t>第14项</t>
  </si>
  <si>
    <t>自治区安排基本建设投资用于“三农”部分</t>
  </si>
  <si>
    <t>新财建〔2019〕481号</t>
  </si>
  <si>
    <t>和地财建〔2019〕206号</t>
  </si>
  <si>
    <t>第12项</t>
  </si>
  <si>
    <t>旅游发展基金</t>
  </si>
  <si>
    <t>新财教〔2020〕31号</t>
  </si>
  <si>
    <t>和地财教〔2020〕13号</t>
  </si>
  <si>
    <t>第11项</t>
  </si>
  <si>
    <t>彩票公益金（包括体育和福利彩票）</t>
  </si>
  <si>
    <t>新财综〔2019〕33号</t>
  </si>
  <si>
    <t>和地财综〔2019〕32号</t>
  </si>
  <si>
    <t>第10项</t>
  </si>
  <si>
    <t>农村环境整治示范资金</t>
  </si>
  <si>
    <t>新财资环〔2020〕2号</t>
  </si>
  <si>
    <t>和地财建〔2020〕25号</t>
  </si>
  <si>
    <t>车辆购置税收入补助地方用于一般公路建设项目资金（支持农村公路部分）</t>
  </si>
  <si>
    <t>财建〔2019〕574号</t>
  </si>
  <si>
    <t>新财建〔2019〕449号</t>
  </si>
  <si>
    <t>和地财建〔2020〕4号</t>
  </si>
  <si>
    <t>新财建〔2020〕93号</t>
  </si>
  <si>
    <t>和地财建〔2020〕52号</t>
  </si>
  <si>
    <t>农村环境整治资金</t>
  </si>
  <si>
    <t>财资环〔2019〕60号</t>
  </si>
  <si>
    <t>新财建〔2019〕426号、新财建〔2020〕7号</t>
  </si>
  <si>
    <t>和地财建〔2019〕203号</t>
  </si>
  <si>
    <t>财资环〔2020〕5号</t>
  </si>
  <si>
    <t>新财资环〔2020〕12号</t>
  </si>
  <si>
    <t>和地财建〔2020〕27号</t>
  </si>
  <si>
    <t>林业生态保护恢复资金（草原生态修复治理补助资金部分）</t>
  </si>
  <si>
    <t>财资环〔2019〕64号</t>
  </si>
  <si>
    <t>新财建〔2019〕434号</t>
  </si>
  <si>
    <t>和地财建〔2020〕6号</t>
  </si>
  <si>
    <t>新财资环〔2020〕34号</t>
  </si>
  <si>
    <t>和地财建〔2020〕59号</t>
  </si>
  <si>
    <t>财农〔2019〕99号</t>
  </si>
  <si>
    <t>新财综改〔2019〕15号</t>
  </si>
  <si>
    <t>和地财农〔2019〕71号</t>
  </si>
  <si>
    <t>新财综改〔2019〕16号</t>
  </si>
  <si>
    <t>和地财农〔2019〕72号</t>
  </si>
  <si>
    <t>新财综改〔2019〕17号</t>
  </si>
  <si>
    <t>和地财农〔2019〕73号</t>
  </si>
  <si>
    <t>新财综改〔2019〕49号</t>
  </si>
  <si>
    <t>和地财农〔2020〕33号</t>
  </si>
  <si>
    <t>农田建设补助资金</t>
  </si>
  <si>
    <t>财农〔2019〕111号</t>
  </si>
  <si>
    <t>新财农〔2019〕110号</t>
  </si>
  <si>
    <t>和地财农〔2019〕86号</t>
  </si>
  <si>
    <t>新财农〔2020〕49号</t>
  </si>
  <si>
    <t>和地财农〔2020〕31号</t>
  </si>
  <si>
    <t>林业改革发展资金</t>
  </si>
  <si>
    <t>财资环〔2019〕65号</t>
  </si>
  <si>
    <t>新财建〔2019〕435号</t>
  </si>
  <si>
    <t>和地财建〔2020〕8号</t>
  </si>
  <si>
    <t>新财资环〔2020〕33号</t>
  </si>
  <si>
    <t>和地财建〔2020〕60号</t>
  </si>
  <si>
    <t>农业生产发展资金</t>
  </si>
  <si>
    <t>财农〔2019〕108号</t>
  </si>
  <si>
    <t>新财农〔2019〕105号</t>
  </si>
  <si>
    <t>和地财农〔2019〕75号</t>
  </si>
  <si>
    <t>新财农〔2020〕47号</t>
  </si>
  <si>
    <t>和地财农〔2020〕28号</t>
  </si>
  <si>
    <t>水利发展资金</t>
  </si>
  <si>
    <t>财农〔2019〕106号</t>
  </si>
  <si>
    <t>新财农〔2019〕112号</t>
  </si>
  <si>
    <t>和地财农〔2019〕83号</t>
  </si>
  <si>
    <t>新财农〔2020〕55号</t>
  </si>
  <si>
    <t>和地财农〔2020〕27号</t>
  </si>
  <si>
    <t>中央财政专项扶贫资金</t>
  </si>
  <si>
    <t>财农〔2019〕113号</t>
  </si>
  <si>
    <t>新财扶〔2019〕38号</t>
  </si>
  <si>
    <t>和地财扶〔2019〕3号</t>
  </si>
  <si>
    <t>财农〔2020〕11号</t>
  </si>
  <si>
    <t>新财扶〔2020〕9号</t>
  </si>
  <si>
    <t>和地财农〔2020〕14号</t>
  </si>
  <si>
    <t>财农〔2020〕17号</t>
  </si>
  <si>
    <t>和地财扶〔2020〕4号</t>
  </si>
  <si>
    <t>第17项5</t>
  </si>
  <si>
    <t>农村饮水安全巩固提升工程中央基建投资</t>
  </si>
  <si>
    <t>财建〔2020〕22号</t>
  </si>
  <si>
    <t>新财建〔2020〕22号</t>
  </si>
  <si>
    <t>和地财建〔2020〕21号</t>
  </si>
  <si>
    <t>第17项4</t>
  </si>
  <si>
    <t>以工代赈示范工程中央基建投资</t>
  </si>
  <si>
    <t>财建〔2020〕114号</t>
  </si>
  <si>
    <t>新财建〔2020〕71号</t>
  </si>
  <si>
    <t>和地财建〔2020〕41号</t>
  </si>
  <si>
    <t>第16项</t>
  </si>
  <si>
    <t>财教〔2019〕193号</t>
  </si>
  <si>
    <t>新财教〔2019〕251号</t>
  </si>
  <si>
    <t>和地财教〔2019〕105号</t>
  </si>
  <si>
    <t>农业资源及生态保护补助资金（对农民的直接补贴除外）</t>
  </si>
  <si>
    <t>新财农〔2019〕107号</t>
  </si>
  <si>
    <t>和地财农〔2019〕76号</t>
  </si>
  <si>
    <t>和地财农〔2020〕30号</t>
  </si>
  <si>
    <t>第13项</t>
  </si>
  <si>
    <t>生猪（牛羊）调出大县奖励资金</t>
  </si>
  <si>
    <t>新财建〔2020〕107号</t>
  </si>
  <si>
    <t>和地财建〔2020〕62号</t>
  </si>
  <si>
    <t>产粮大县奖励资金</t>
  </si>
  <si>
    <t>财建〔2019〕550号</t>
  </si>
  <si>
    <t>新财建〔2019〕403号</t>
  </si>
  <si>
    <t>和地财建〔2019〕189号</t>
  </si>
  <si>
    <t>和地财建〔2020〕72号</t>
  </si>
  <si>
    <t>财社〔2019〕193号</t>
  </si>
  <si>
    <t>新财社〔2019〕195号</t>
  </si>
  <si>
    <t>和地财社〔2019〕117号</t>
  </si>
  <si>
    <t>县级安排资金</t>
  </si>
  <si>
    <t>皮财〔2020〕号</t>
  </si>
  <si>
    <t>墨财预〔2020〕1号</t>
  </si>
  <si>
    <t>和市财〔2020〕999号</t>
  </si>
  <si>
    <t>策财预〔2020〕999号</t>
  </si>
  <si>
    <t>洛财扶〔2020〕809号</t>
  </si>
  <si>
    <t>县级安排</t>
  </si>
  <si>
    <t>自治区-财政专项扶贫资金-少数民族发展资金</t>
  </si>
  <si>
    <t>自治区-财政专项扶贫资金-贫困林场资金</t>
  </si>
  <si>
    <t>援疆资金</t>
  </si>
  <si>
    <t>自治区-财政专项扶贫资金-贫困牧场资金</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</si>
</sst>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 numFmtId="179" formatCode="0_);[Red]\(0\)"/>
    <numFmt numFmtId="180" formatCode="0.000000_ "/>
  </numFmts>
  <fonts count="66">
    <font>
      <sz val="11"/>
      <color theme="1"/>
      <name val="宋体"/>
      <charset val="134"/>
      <scheme val="minor"/>
    </font>
    <font>
      <sz val="10"/>
      <color theme="1"/>
      <name val="宋体"/>
      <charset val="134"/>
      <scheme val="minor"/>
    </font>
    <font>
      <sz val="10"/>
      <name val="宋体"/>
      <charset val="134"/>
      <scheme val="minor"/>
    </font>
    <font>
      <b/>
      <sz val="10"/>
      <color theme="1"/>
      <name val="宋体"/>
      <charset val="134"/>
      <scheme val="minor"/>
    </font>
    <font>
      <sz val="10"/>
      <color theme="1"/>
      <name val="仿宋_GB2312"/>
      <charset val="134"/>
    </font>
    <font>
      <sz val="10"/>
      <name val="仿宋_GB2312"/>
      <charset val="134"/>
    </font>
    <font>
      <sz val="10"/>
      <name val="宋体"/>
      <charset val="134"/>
      <scheme val="major"/>
    </font>
    <font>
      <sz val="10"/>
      <name val="宋体"/>
      <charset val="134"/>
    </font>
    <font>
      <b/>
      <sz val="11"/>
      <color indexed="8"/>
      <name val="宋体"/>
      <charset val="134"/>
      <scheme val="minor"/>
    </font>
    <font>
      <sz val="16"/>
      <color indexed="8"/>
      <name val="方正小标宋简体"/>
      <charset val="134"/>
    </font>
    <font>
      <b/>
      <sz val="10"/>
      <color indexed="8"/>
      <name val="宋体"/>
      <charset val="134"/>
      <scheme val="minor"/>
    </font>
    <font>
      <b/>
      <sz val="10"/>
      <name val="宋体"/>
      <charset val="134"/>
    </font>
    <font>
      <b/>
      <sz val="9"/>
      <name val="宋体"/>
      <charset val="134"/>
    </font>
    <font>
      <sz val="9"/>
      <name val="宋体"/>
      <charset val="134"/>
    </font>
    <font>
      <sz val="9"/>
      <color indexed="8"/>
      <name val="宋体"/>
      <charset val="134"/>
      <scheme val="minor"/>
    </font>
    <font>
      <b/>
      <sz val="9"/>
      <color indexed="8"/>
      <name val="宋体"/>
      <charset val="134"/>
      <scheme val="minor"/>
    </font>
    <font>
      <sz val="9"/>
      <color indexed="8"/>
      <name val="宋体"/>
      <charset val="134"/>
    </font>
    <font>
      <b/>
      <sz val="9"/>
      <color indexed="8"/>
      <name val="宋体"/>
      <charset val="134"/>
    </font>
    <font>
      <sz val="9"/>
      <name val="宋体"/>
      <charset val="134"/>
      <scheme val="minor"/>
    </font>
    <font>
      <b/>
      <sz val="9"/>
      <name val="宋体"/>
      <charset val="134"/>
      <scheme val="minor"/>
    </font>
    <font>
      <sz val="9"/>
      <color indexed="8"/>
      <name val="等线"/>
      <charset val="134"/>
    </font>
    <font>
      <b/>
      <sz val="11"/>
      <color theme="1"/>
      <name val="宋体"/>
      <charset val="134"/>
      <scheme val="minor"/>
    </font>
    <font>
      <sz val="14"/>
      <color indexed="8"/>
      <name val="仿宋_GB2312"/>
      <charset val="134"/>
    </font>
    <font>
      <sz val="11"/>
      <color indexed="8"/>
      <name val="宋体"/>
      <charset val="134"/>
      <scheme val="minor"/>
    </font>
    <font>
      <sz val="18"/>
      <name val="方正小标宋简体"/>
      <charset val="134"/>
    </font>
    <font>
      <b/>
      <sz val="11"/>
      <name val="宋体"/>
      <charset val="134"/>
      <scheme val="minor"/>
    </font>
    <font>
      <b/>
      <sz val="12"/>
      <name val="方正小标宋简体"/>
      <charset val="134"/>
    </font>
    <font>
      <sz val="11"/>
      <name val="宋体"/>
      <charset val="134"/>
      <scheme val="minor"/>
    </font>
    <font>
      <b/>
      <sz val="18"/>
      <name val="方正小标宋简体"/>
      <charset val="134"/>
    </font>
    <font>
      <b/>
      <sz val="10"/>
      <name val="宋体"/>
      <charset val="134"/>
      <scheme val="minor"/>
    </font>
    <font>
      <b/>
      <sz val="24"/>
      <name val="宋体"/>
      <charset val="134"/>
    </font>
    <font>
      <sz val="26"/>
      <name val="方正小标宋_GBK"/>
      <charset val="134"/>
    </font>
    <font>
      <sz val="10"/>
      <name val="Arial"/>
      <charset val="134"/>
    </font>
    <font>
      <sz val="10"/>
      <name val="Times New Roman"/>
      <charset val="134"/>
    </font>
    <font>
      <sz val="10"/>
      <color indexed="8"/>
      <name val="宋体"/>
      <charset val="134"/>
    </font>
    <font>
      <sz val="11"/>
      <name val="宋体"/>
      <charset val="134"/>
    </font>
    <font>
      <sz val="12"/>
      <name val="宋体"/>
      <charset val="134"/>
    </font>
    <font>
      <b/>
      <sz val="8"/>
      <name val="宋体"/>
      <charset val="134"/>
    </font>
    <font>
      <sz val="8"/>
      <name val="宋体"/>
      <charset val="134"/>
    </font>
    <font>
      <b/>
      <sz val="8"/>
      <name val="宋体"/>
      <charset val="134"/>
      <scheme val="minor"/>
    </font>
    <font>
      <sz val="10"/>
      <name val="黑体"/>
      <charset val="134"/>
    </font>
    <font>
      <b/>
      <sz val="10"/>
      <name val="黑体"/>
      <charset val="134"/>
    </font>
    <font>
      <sz val="10"/>
      <name val="黑体"/>
      <charset val="1"/>
    </font>
    <font>
      <b/>
      <sz val="10"/>
      <name val="黑体"/>
      <charset val="1"/>
    </font>
    <font>
      <b/>
      <sz val="10"/>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8"/>
      <name val="宋体"/>
      <charset val="134"/>
    </font>
    <font>
      <sz val="11"/>
      <color rgb="FF9C6500"/>
      <name val="宋体"/>
      <charset val="0"/>
      <scheme val="minor"/>
    </font>
    <font>
      <sz val="8"/>
      <name val="宋体"/>
      <charset val="134"/>
      <scheme val="minor"/>
    </font>
  </fonts>
  <fills count="36">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45" fillId="5" borderId="0" applyNumberFormat="0" applyBorder="0" applyAlignment="0" applyProtection="0">
      <alignment vertical="center"/>
    </xf>
    <xf numFmtId="0" fontId="46" fillId="6" borderId="9" applyNumberFormat="0" applyAlignment="0" applyProtection="0">
      <alignment vertical="center"/>
    </xf>
    <xf numFmtId="44"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45" fillId="7" borderId="0" applyNumberFormat="0" applyBorder="0" applyAlignment="0" applyProtection="0">
      <alignment vertical="center"/>
    </xf>
    <xf numFmtId="0" fontId="47" fillId="8" borderId="0" applyNumberFormat="0" applyBorder="0" applyAlignment="0" applyProtection="0">
      <alignment vertical="center"/>
    </xf>
    <xf numFmtId="43" fontId="0" fillId="0" borderId="0" applyFont="0" applyFill="0" applyBorder="0" applyAlignment="0" applyProtection="0">
      <alignment vertical="center"/>
    </xf>
    <xf numFmtId="0" fontId="48" fillId="9"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10" borderId="10" applyNumberFormat="0" applyFont="0" applyAlignment="0" applyProtection="0">
      <alignment vertical="center"/>
    </xf>
    <xf numFmtId="0" fontId="48" fillId="11"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1" applyNumberFormat="0" applyFill="0" applyAlignment="0" applyProtection="0">
      <alignment vertical="center"/>
    </xf>
    <xf numFmtId="0" fontId="56" fillId="0" borderId="11" applyNumberFormat="0" applyFill="0" applyAlignment="0" applyProtection="0">
      <alignment vertical="center"/>
    </xf>
    <xf numFmtId="0" fontId="48" fillId="12" borderId="0" applyNumberFormat="0" applyBorder="0" applyAlignment="0" applyProtection="0">
      <alignment vertical="center"/>
    </xf>
    <xf numFmtId="0" fontId="51" fillId="0" borderId="12" applyNumberFormat="0" applyFill="0" applyAlignment="0" applyProtection="0">
      <alignment vertical="center"/>
    </xf>
    <xf numFmtId="0" fontId="48" fillId="13" borderId="0" applyNumberFormat="0" applyBorder="0" applyAlignment="0" applyProtection="0">
      <alignment vertical="center"/>
    </xf>
    <xf numFmtId="0" fontId="57" fillId="14" borderId="13" applyNumberFormat="0" applyAlignment="0" applyProtection="0">
      <alignment vertical="center"/>
    </xf>
    <xf numFmtId="0" fontId="58" fillId="14" borderId="9" applyNumberFormat="0" applyAlignment="0" applyProtection="0">
      <alignment vertical="center"/>
    </xf>
    <xf numFmtId="0" fontId="59" fillId="15" borderId="14" applyNumberFormat="0" applyAlignment="0" applyProtection="0">
      <alignment vertical="center"/>
    </xf>
    <xf numFmtId="0" fontId="36" fillId="0" borderId="0">
      <protection locked="0"/>
    </xf>
    <xf numFmtId="0" fontId="45" fillId="16" borderId="0" applyNumberFormat="0" applyBorder="0" applyAlignment="0" applyProtection="0">
      <alignment vertical="center"/>
    </xf>
    <xf numFmtId="0" fontId="48" fillId="17" borderId="0" applyNumberFormat="0" applyBorder="0" applyAlignment="0" applyProtection="0">
      <alignment vertical="center"/>
    </xf>
    <xf numFmtId="0" fontId="60" fillId="0" borderId="15" applyNumberFormat="0" applyFill="0" applyAlignment="0" applyProtection="0">
      <alignment vertical="center"/>
    </xf>
    <xf numFmtId="0" fontId="61" fillId="0" borderId="16" applyNumberFormat="0" applyFill="0" applyAlignment="0" applyProtection="0">
      <alignment vertical="center"/>
    </xf>
    <xf numFmtId="0" fontId="62" fillId="18" borderId="0" applyNumberFormat="0" applyBorder="0" applyAlignment="0" applyProtection="0">
      <alignment vertical="center"/>
    </xf>
    <xf numFmtId="0" fontId="63" fillId="0" borderId="0">
      <protection locked="0"/>
    </xf>
    <xf numFmtId="0" fontId="64" fillId="19" borderId="0" applyNumberFormat="0" applyBorder="0" applyAlignment="0" applyProtection="0">
      <alignment vertical="center"/>
    </xf>
    <xf numFmtId="0" fontId="45" fillId="20" borderId="0" applyNumberFormat="0" applyBorder="0" applyAlignment="0" applyProtection="0">
      <alignment vertical="center"/>
    </xf>
    <xf numFmtId="0" fontId="48"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8" fillId="30" borderId="0" applyNumberFormat="0" applyBorder="0" applyAlignment="0" applyProtection="0">
      <alignment vertical="center"/>
    </xf>
    <xf numFmtId="0" fontId="45"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5" fillId="34" borderId="0" applyNumberFormat="0" applyBorder="0" applyAlignment="0" applyProtection="0">
      <alignment vertical="center"/>
    </xf>
    <xf numFmtId="0" fontId="48" fillId="35" borderId="0" applyNumberFormat="0" applyBorder="0" applyAlignment="0" applyProtection="0">
      <alignment vertical="center"/>
    </xf>
    <xf numFmtId="0" fontId="23" fillId="0" borderId="0">
      <alignment vertical="center"/>
    </xf>
    <xf numFmtId="0" fontId="0" fillId="0" borderId="0">
      <alignment vertical="center"/>
    </xf>
    <xf numFmtId="0" fontId="36" fillId="0" borderId="0">
      <alignment vertical="center"/>
    </xf>
    <xf numFmtId="0" fontId="36" fillId="0" borderId="0"/>
    <xf numFmtId="0" fontId="63" fillId="0" borderId="0">
      <alignment vertical="center"/>
    </xf>
    <xf numFmtId="0" fontId="35" fillId="0" borderId="0">
      <protection locked="0"/>
    </xf>
    <xf numFmtId="0" fontId="63" fillId="0" borderId="0">
      <alignment vertical="center"/>
    </xf>
  </cellStyleXfs>
  <cellXfs count="258">
    <xf numFmtId="0" fontId="0" fillId="0" borderId="0" xfId="0"/>
    <xf numFmtId="0" fontId="1" fillId="0" borderId="0" xfId="0" applyFont="1"/>
    <xf numFmtId="0" fontId="1" fillId="0" borderId="0" xfId="0" applyFont="1" applyFill="1" applyAlignment="1"/>
    <xf numFmtId="0" fontId="2" fillId="2" borderId="0" xfId="0" applyFont="1" applyFill="1" applyAlignment="1"/>
    <xf numFmtId="0" fontId="1" fillId="0" borderId="0" xfId="0" applyFont="1" applyFill="1" applyAlignment="1">
      <alignment horizontal="center"/>
    </xf>
    <xf numFmtId="0" fontId="3" fillId="0" borderId="1" xfId="53" applyFont="1" applyFill="1" applyBorder="1" applyAlignment="1">
      <alignment horizontal="center" vertical="center" wrapText="1"/>
    </xf>
    <xf numFmtId="0" fontId="3" fillId="0" borderId="2" xfId="53" applyFont="1" applyFill="1" applyBorder="1" applyAlignment="1">
      <alignment horizontal="center" vertical="center" wrapText="1"/>
    </xf>
    <xf numFmtId="0" fontId="3" fillId="0" borderId="3" xfId="53" applyFont="1" applyFill="1" applyBorder="1" applyAlignment="1">
      <alignment horizontal="center" vertical="center" wrapText="1"/>
    </xf>
    <xf numFmtId="0" fontId="3" fillId="0" borderId="4" xfId="53"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54" applyFont="1" applyFill="1" applyBorder="1" applyAlignment="1">
      <alignment horizontal="center" vertical="center" wrapText="1" shrinkToFit="1"/>
    </xf>
    <xf numFmtId="0" fontId="3" fillId="0" borderId="5" xfId="53" applyFont="1" applyFill="1" applyBorder="1" applyAlignment="1">
      <alignment horizontal="center" vertical="center" wrapText="1"/>
    </xf>
    <xf numFmtId="177" fontId="3" fillId="0" borderId="2" xfId="53"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54" applyFont="1" applyFill="1" applyBorder="1" applyAlignment="1">
      <alignment horizontal="center" vertical="center" wrapText="1" shrinkToFit="1"/>
    </xf>
    <xf numFmtId="0" fontId="5" fillId="0" borderId="2" xfId="54"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28" applyFont="1" applyFill="1" applyBorder="1" applyAlignment="1" applyProtection="1">
      <alignment horizontal="center" vertical="center" wrapText="1" shrinkToFit="1"/>
    </xf>
    <xf numFmtId="0" fontId="4" fillId="0" borderId="2" xfId="5" applyFont="1" applyFill="1" applyBorder="1" applyAlignment="1">
      <alignment horizontal="center" vertical="center" wrapText="1"/>
    </xf>
    <xf numFmtId="0" fontId="4" fillId="0" borderId="3" xfId="5" applyFont="1" applyFill="1" applyBorder="1" applyAlignment="1">
      <alignment horizontal="center" vertical="center" wrapText="1"/>
    </xf>
    <xf numFmtId="0" fontId="5" fillId="0" borderId="2" xfId="28" applyFont="1" applyFill="1" applyBorder="1" applyAlignment="1" applyProtection="1">
      <alignment horizontal="center" vertical="center" wrapText="1"/>
    </xf>
    <xf numFmtId="0" fontId="4" fillId="0" borderId="2" xfId="28" applyFont="1" applyFill="1" applyBorder="1" applyAlignment="1" applyProtection="1">
      <alignment horizontal="center" vertical="center" wrapText="1" shrinkToFit="1"/>
    </xf>
    <xf numFmtId="0" fontId="5" fillId="0" borderId="2" xfId="5" applyFont="1" applyFill="1" applyBorder="1" applyAlignment="1">
      <alignment horizontal="center" vertical="center" wrapText="1"/>
    </xf>
    <xf numFmtId="176" fontId="5" fillId="0" borderId="2" xfId="54" applyNumberFormat="1" applyFont="1" applyFill="1" applyBorder="1" applyAlignment="1">
      <alignment horizontal="center" vertical="center" wrapText="1" shrinkToFit="1"/>
    </xf>
    <xf numFmtId="176" fontId="4" fillId="0" borderId="2" xfId="54" applyNumberFormat="1" applyFont="1" applyFill="1" applyBorder="1" applyAlignment="1">
      <alignment horizontal="center" vertical="center" wrapText="1" shrinkToFit="1"/>
    </xf>
    <xf numFmtId="178" fontId="4" fillId="0" borderId="2" xfId="0" applyNumberFormat="1" applyFont="1" applyFill="1" applyBorder="1" applyAlignment="1">
      <alignment horizontal="center" vertical="center" wrapText="1"/>
    </xf>
    <xf numFmtId="0" fontId="1" fillId="0" borderId="3" xfId="0" applyFont="1" applyFill="1" applyBorder="1" applyAlignment="1"/>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9" fontId="4" fillId="0" borderId="2" xfId="0" applyNumberFormat="1" applyFont="1" applyFill="1" applyBorder="1" applyAlignment="1">
      <alignment horizontal="center" vertical="center" wrapText="1"/>
    </xf>
    <xf numFmtId="0" fontId="1" fillId="0" borderId="2" xfId="0" applyFont="1" applyFill="1" applyBorder="1" applyAlignment="1"/>
    <xf numFmtId="0" fontId="1" fillId="0" borderId="2" xfId="0" applyFont="1" applyFill="1" applyBorder="1" applyAlignment="1">
      <alignment horizontal="center" vertical="center" wrapText="1"/>
    </xf>
    <xf numFmtId="177" fontId="5" fillId="2"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8" fillId="0" borderId="0" xfId="0" applyFont="1" applyAlignment="1">
      <alignment vertical="center"/>
    </xf>
    <xf numFmtId="0" fontId="0" fillId="0" borderId="0" xfId="0" applyFill="1" applyAlignment="1">
      <alignment vertical="center"/>
    </xf>
    <xf numFmtId="0" fontId="8" fillId="0" borderId="0" xfId="0" applyFont="1" applyFill="1" applyAlignment="1">
      <alignment vertical="center"/>
    </xf>
    <xf numFmtId="0" fontId="0" fillId="0" borderId="0" xfId="0"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2" xfId="0" applyBorder="1" applyAlignment="1">
      <alignment horizontal="center" vertical="center"/>
    </xf>
    <xf numFmtId="0" fontId="0" fillId="0" borderId="0" xfId="0" applyAlignment="1">
      <alignment horizontal="left" vertical="center"/>
    </xf>
    <xf numFmtId="0" fontId="0" fillId="0" borderId="0" xfId="0" applyBorder="1" applyAlignment="1">
      <alignment horizontal="center" vertical="center"/>
    </xf>
    <xf numFmtId="0" fontId="9" fillId="0" borderId="0" xfId="0" applyFont="1" applyAlignment="1">
      <alignment horizontal="center" vertical="center"/>
    </xf>
    <xf numFmtId="0" fontId="10" fillId="0" borderId="2" xfId="0" applyFont="1" applyBorder="1" applyAlignment="1">
      <alignment horizontal="center" vertical="center"/>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8" fillId="0" borderId="2" xfId="0" applyFont="1" applyBorder="1" applyAlignment="1">
      <alignment vertical="center"/>
    </xf>
    <xf numFmtId="0" fontId="12" fillId="0" borderId="3" xfId="0" applyFont="1" applyFill="1" applyBorder="1" applyAlignment="1">
      <alignment vertical="center" wrapText="1"/>
    </xf>
    <xf numFmtId="178" fontId="12" fillId="0" borderId="2" xfId="0" applyNumberFormat="1" applyFont="1" applyFill="1" applyBorder="1" applyAlignment="1">
      <alignment horizontal="center" vertical="center" wrapText="1"/>
    </xf>
    <xf numFmtId="0" fontId="0" fillId="3" borderId="2" xfId="0" applyFill="1" applyBorder="1" applyAlignment="1">
      <alignment vertical="center"/>
    </xf>
    <xf numFmtId="0" fontId="13" fillId="3" borderId="3" xfId="0" applyFont="1" applyFill="1" applyBorder="1" applyAlignment="1">
      <alignment vertical="center" wrapText="1"/>
    </xf>
    <xf numFmtId="178" fontId="13" fillId="3" borderId="2" xfId="0" applyNumberFormat="1" applyFont="1" applyFill="1" applyBorder="1" applyAlignment="1">
      <alignment horizontal="center" vertical="center" wrapText="1"/>
    </xf>
    <xf numFmtId="178" fontId="13" fillId="0" borderId="2" xfId="0" applyNumberFormat="1" applyFont="1" applyFill="1" applyBorder="1" applyAlignment="1">
      <alignment horizontal="center" vertical="center" wrapText="1"/>
    </xf>
    <xf numFmtId="0" fontId="0" fillId="0" borderId="2" xfId="0" applyBorder="1" applyAlignment="1">
      <alignment vertical="center"/>
    </xf>
    <xf numFmtId="0" fontId="13" fillId="0" borderId="3" xfId="0" applyFont="1" applyFill="1" applyBorder="1" applyAlignment="1">
      <alignment vertical="center" wrapText="1"/>
    </xf>
    <xf numFmtId="0" fontId="14" fillId="0" borderId="3" xfId="0" applyFont="1" applyFill="1" applyBorder="1" applyAlignment="1">
      <alignment vertical="center"/>
    </xf>
    <xf numFmtId="0" fontId="15" fillId="0" borderId="3" xfId="0" applyFont="1" applyFill="1" applyBorder="1" applyAlignment="1">
      <alignment vertical="center"/>
    </xf>
    <xf numFmtId="0" fontId="16" fillId="0" borderId="3" xfId="0" applyFont="1" applyFill="1" applyBorder="1" applyAlignment="1">
      <alignment vertical="center" wrapText="1"/>
    </xf>
    <xf numFmtId="0" fontId="16" fillId="0" borderId="3" xfId="0" applyFont="1" applyFill="1" applyBorder="1" applyAlignment="1">
      <alignment vertical="center"/>
    </xf>
    <xf numFmtId="0" fontId="17" fillId="0" borderId="3" xfId="0" applyFont="1" applyFill="1" applyBorder="1" applyAlignment="1">
      <alignment vertical="center"/>
    </xf>
    <xf numFmtId="0" fontId="8" fillId="0" borderId="2" xfId="0" applyFont="1" applyBorder="1" applyAlignment="1">
      <alignment horizontal="center" vertical="center"/>
    </xf>
    <xf numFmtId="178" fontId="18" fillId="0" borderId="2" xfId="0" applyNumberFormat="1" applyFont="1" applyFill="1" applyBorder="1" applyAlignment="1">
      <alignment horizontal="center" vertical="center"/>
    </xf>
    <xf numFmtId="178" fontId="14" fillId="0" borderId="2" xfId="0" applyNumberFormat="1" applyFont="1" applyFill="1" applyBorder="1" applyAlignment="1">
      <alignment horizontal="center" vertical="center"/>
    </xf>
    <xf numFmtId="178" fontId="15" fillId="0" borderId="2" xfId="0" applyNumberFormat="1" applyFont="1" applyFill="1" applyBorder="1" applyAlignment="1">
      <alignment horizontal="center" vertical="center"/>
    </xf>
    <xf numFmtId="0" fontId="14" fillId="0" borderId="2" xfId="0" applyNumberFormat="1" applyFont="1" applyFill="1" applyBorder="1" applyAlignment="1">
      <alignment horizontal="center" vertical="center"/>
    </xf>
    <xf numFmtId="178" fontId="19" fillId="0" borderId="2" xfId="0" applyNumberFormat="1" applyFont="1" applyFill="1" applyBorder="1" applyAlignment="1">
      <alignment horizontal="center" vertical="center"/>
    </xf>
    <xf numFmtId="178" fontId="13" fillId="0" borderId="2" xfId="0" applyNumberFormat="1" applyFont="1" applyFill="1" applyBorder="1" applyAlignment="1">
      <alignment horizontal="center" vertical="center"/>
    </xf>
    <xf numFmtId="178" fontId="16" fillId="0" borderId="2" xfId="0" applyNumberFormat="1" applyFont="1" applyFill="1" applyBorder="1" applyAlignment="1">
      <alignment horizontal="center" vertical="center"/>
    </xf>
    <xf numFmtId="178" fontId="12" fillId="0" borderId="2" xfId="0" applyNumberFormat="1" applyFont="1" applyFill="1" applyBorder="1" applyAlignment="1">
      <alignment horizontal="center" vertical="center"/>
    </xf>
    <xf numFmtId="178" fontId="17" fillId="0" borderId="2" xfId="0" applyNumberFormat="1" applyFont="1" applyFill="1" applyBorder="1" applyAlignment="1">
      <alignment horizontal="center" vertical="center"/>
    </xf>
    <xf numFmtId="178" fontId="20" fillId="0" borderId="2" xfId="0" applyNumberFormat="1" applyFont="1" applyFill="1" applyBorder="1" applyAlignment="1">
      <alignment horizontal="center" vertical="center"/>
    </xf>
    <xf numFmtId="176" fontId="21" fillId="0" borderId="0"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0" fontId="22" fillId="0" borderId="0" xfId="52" applyFont="1" applyFill="1" applyBorder="1" applyAlignment="1">
      <alignment horizontal="center" vertical="center"/>
    </xf>
    <xf numFmtId="0" fontId="23" fillId="0" borderId="0" xfId="52" applyFont="1" applyFill="1" applyBorder="1" applyAlignment="1">
      <alignment horizontal="center" vertical="center"/>
    </xf>
    <xf numFmtId="0" fontId="23" fillId="0" borderId="0" xfId="52" applyFill="1" applyBorder="1" applyAlignment="1">
      <alignment horizontal="center" vertical="center"/>
    </xf>
    <xf numFmtId="0" fontId="24" fillId="0" borderId="0" xfId="52" applyFont="1" applyFill="1" applyBorder="1" applyAlignment="1">
      <alignment horizontal="center" vertical="center"/>
    </xf>
    <xf numFmtId="0" fontId="25" fillId="0" borderId="2" xfId="52" applyFont="1" applyFill="1" applyBorder="1" applyAlignment="1">
      <alignment horizontal="center" vertical="center"/>
    </xf>
    <xf numFmtId="0" fontId="26" fillId="0" borderId="2" xfId="52" applyFont="1" applyFill="1" applyBorder="1" applyAlignment="1">
      <alignment horizontal="center" vertical="center"/>
    </xf>
    <xf numFmtId="0" fontId="11" fillId="0" borderId="2" xfId="52" applyFont="1" applyFill="1" applyBorder="1" applyAlignment="1">
      <alignment horizontal="center" vertical="center" wrapText="1"/>
    </xf>
    <xf numFmtId="49" fontId="25" fillId="0" borderId="2" xfId="52" applyNumberFormat="1" applyFont="1" applyFill="1" applyBorder="1" applyAlignment="1">
      <alignment horizontal="center" vertical="center"/>
    </xf>
    <xf numFmtId="176" fontId="21" fillId="0" borderId="2" xfId="0" applyNumberFormat="1" applyFont="1" applyFill="1" applyBorder="1" applyAlignment="1">
      <alignment horizontal="center" vertical="center" wrapText="1"/>
    </xf>
    <xf numFmtId="176" fontId="21" fillId="0" borderId="2" xfId="0" applyNumberFormat="1" applyFont="1" applyFill="1" applyBorder="1" applyAlignment="1">
      <alignment horizontal="center" vertical="center"/>
    </xf>
    <xf numFmtId="49" fontId="27" fillId="0" borderId="2" xfId="52" applyNumberFormat="1" applyFont="1" applyFill="1" applyBorder="1" applyAlignment="1">
      <alignment horizontal="center" vertical="center"/>
    </xf>
    <xf numFmtId="176" fontId="0" fillId="0" borderId="2"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xf>
    <xf numFmtId="176" fontId="7" fillId="0" borderId="2" xfId="52" applyNumberFormat="1" applyFont="1" applyFill="1" applyBorder="1" applyAlignment="1">
      <alignment horizontal="center" vertical="center" wrapText="1"/>
    </xf>
    <xf numFmtId="176" fontId="2" fillId="0" borderId="2" xfId="52" applyNumberFormat="1" applyFont="1" applyFill="1" applyBorder="1" applyAlignment="1">
      <alignment horizontal="center" vertical="center"/>
    </xf>
    <xf numFmtId="176" fontId="0" fillId="0" borderId="2" xfId="0" applyNumberFormat="1" applyFont="1" applyFill="1" applyBorder="1"/>
    <xf numFmtId="0" fontId="28" fillId="0" borderId="2" xfId="52" applyFont="1" applyFill="1" applyBorder="1" applyAlignment="1">
      <alignment horizontal="center" vertical="center"/>
    </xf>
    <xf numFmtId="0" fontId="29" fillId="0" borderId="2" xfId="52" applyFont="1" applyFill="1" applyBorder="1" applyAlignment="1">
      <alignment horizontal="center" vertical="center" wrapText="1"/>
    </xf>
    <xf numFmtId="0" fontId="29" fillId="0" borderId="3" xfId="52" applyFont="1" applyFill="1" applyBorder="1" applyAlignment="1">
      <alignment horizontal="center" vertical="center" wrapText="1"/>
    </xf>
    <xf numFmtId="0" fontId="29" fillId="0" borderId="6" xfId="52" applyFont="1" applyFill="1" applyBorder="1" applyAlignment="1">
      <alignment horizontal="center" vertical="center" wrapText="1"/>
    </xf>
    <xf numFmtId="176" fontId="2" fillId="0" borderId="2" xfId="52" applyNumberFormat="1" applyFont="1" applyFill="1" applyBorder="1" applyAlignment="1">
      <alignment horizontal="center" vertical="center" wrapText="1"/>
    </xf>
    <xf numFmtId="10" fontId="24" fillId="0" borderId="0" xfId="52" applyNumberFormat="1" applyFont="1" applyFill="1" applyBorder="1" applyAlignment="1">
      <alignment horizontal="center" vertical="center"/>
    </xf>
    <xf numFmtId="0" fontId="29" fillId="0" borderId="2" xfId="52" applyFont="1" applyFill="1" applyBorder="1" applyAlignment="1">
      <alignment horizontal="center" vertical="center"/>
    </xf>
    <xf numFmtId="10" fontId="29" fillId="0" borderId="2" xfId="52" applyNumberFormat="1" applyFont="1" applyFill="1" applyBorder="1" applyAlignment="1">
      <alignment horizontal="center" vertical="center" wrapText="1"/>
    </xf>
    <xf numFmtId="10" fontId="29" fillId="0" borderId="2" xfId="12" applyNumberFormat="1" applyFont="1" applyFill="1" applyBorder="1" applyAlignment="1">
      <alignment horizontal="center" vertical="center" wrapText="1"/>
    </xf>
    <xf numFmtId="176" fontId="29" fillId="0" borderId="2" xfId="52" applyNumberFormat="1" applyFont="1" applyFill="1" applyBorder="1" applyAlignment="1">
      <alignment horizontal="center" vertical="center"/>
    </xf>
    <xf numFmtId="10" fontId="11" fillId="0" borderId="2" xfId="12" applyNumberFormat="1" applyFont="1" applyFill="1" applyBorder="1" applyAlignment="1">
      <alignment horizontal="center" vertical="center" wrapText="1"/>
    </xf>
    <xf numFmtId="176" fontId="8" fillId="0" borderId="0" xfId="52" applyNumberFormat="1" applyFont="1" applyFill="1" applyBorder="1" applyAlignment="1">
      <alignment horizontal="center" vertical="center"/>
    </xf>
    <xf numFmtId="10" fontId="7" fillId="0" borderId="2" xfId="12" applyNumberFormat="1" applyFont="1" applyFill="1" applyBorder="1" applyAlignment="1">
      <alignment horizontal="center" vertical="center" wrapText="1"/>
    </xf>
    <xf numFmtId="176" fontId="23" fillId="0" borderId="0" xfId="52" applyNumberFormat="1"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176" fontId="7" fillId="0" borderId="0" xfId="0" applyNumberFormat="1" applyFont="1" applyFill="1" applyAlignment="1">
      <alignment horizontal="center" vertical="center" wrapText="1"/>
    </xf>
    <xf numFmtId="0" fontId="7" fillId="0" borderId="0" xfId="0" applyFont="1" applyFill="1" applyAlignment="1">
      <alignment horizontal="left" vertical="center" wrapText="1"/>
    </xf>
    <xf numFmtId="177" fontId="7" fillId="0" borderId="0" xfId="0" applyNumberFormat="1" applyFont="1" applyFill="1" applyAlignment="1">
      <alignment horizontal="center" vertical="center" wrapText="1"/>
    </xf>
    <xf numFmtId="0" fontId="30" fillId="0" borderId="0" xfId="0" applyFont="1" applyFill="1" applyAlignment="1">
      <alignment horizontal="center" vertical="center" wrapText="1"/>
    </xf>
    <xf numFmtId="176" fontId="30" fillId="0" borderId="0" xfId="0" applyNumberFormat="1" applyFont="1" applyFill="1" applyAlignment="1">
      <alignment horizontal="center" vertical="center" wrapText="1"/>
    </xf>
    <xf numFmtId="0" fontId="30" fillId="0" borderId="0" xfId="0" applyFont="1" applyFill="1" applyAlignment="1">
      <alignment horizontal="left" vertical="center" wrapText="1"/>
    </xf>
    <xf numFmtId="0" fontId="11" fillId="0" borderId="0" xfId="0" applyFont="1" applyFill="1" applyAlignment="1">
      <alignment horizontal="center" vertical="center" wrapText="1"/>
    </xf>
    <xf numFmtId="176" fontId="11" fillId="0" borderId="0" xfId="0" applyNumberFormat="1" applyFont="1" applyFill="1" applyAlignment="1">
      <alignment horizontal="center" vertical="center" wrapText="1"/>
    </xf>
    <xf numFmtId="0" fontId="11" fillId="0" borderId="0" xfId="0" applyFont="1" applyFill="1" applyAlignment="1">
      <alignment horizontal="left" vertical="center" wrapText="1"/>
    </xf>
    <xf numFmtId="0" fontId="11" fillId="0" borderId="2" xfId="0" applyFont="1" applyFill="1" applyBorder="1" applyAlignment="1">
      <alignment horizontal="center" vertical="center"/>
    </xf>
    <xf numFmtId="176" fontId="11"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horizontal="left" vertical="center" wrapText="1"/>
    </xf>
    <xf numFmtId="177" fontId="30" fillId="0" borderId="0" xfId="0" applyNumberFormat="1" applyFont="1" applyFill="1" applyAlignment="1">
      <alignment horizontal="center" vertical="center" wrapText="1"/>
    </xf>
    <xf numFmtId="177" fontId="11" fillId="0" borderId="0" xfId="0" applyNumberFormat="1" applyFont="1" applyFill="1" applyAlignment="1">
      <alignment horizontal="center" vertical="center" wrapText="1"/>
    </xf>
    <xf numFmtId="177" fontId="11"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xf>
    <xf numFmtId="31" fontId="11" fillId="0" borderId="0" xfId="0" applyNumberFormat="1" applyFont="1" applyFill="1" applyAlignment="1">
      <alignment horizontal="center" vertical="center" wrapText="1"/>
    </xf>
    <xf numFmtId="9" fontId="7" fillId="0" borderId="2"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9" fontId="7" fillId="0" borderId="2" xfId="12" applyFont="1" applyFill="1" applyBorder="1" applyAlignment="1">
      <alignment horizontal="center" vertical="center" wrapText="1"/>
    </xf>
    <xf numFmtId="9" fontId="7" fillId="0" borderId="2" xfId="12" applyNumberFormat="1" applyFont="1" applyFill="1" applyBorder="1" applyAlignment="1">
      <alignment horizontal="center" vertical="center" wrapText="1"/>
    </xf>
    <xf numFmtId="9" fontId="7" fillId="0" borderId="4" xfId="12" applyNumberFormat="1" applyFont="1" applyFill="1" applyBorder="1" applyAlignment="1">
      <alignment horizontal="center" vertical="center" wrapText="1"/>
    </xf>
    <xf numFmtId="9" fontId="7" fillId="0" borderId="8" xfId="12" applyFont="1" applyFill="1" applyBorder="1" applyAlignment="1">
      <alignment horizontal="center" vertical="center" wrapText="1"/>
    </xf>
    <xf numFmtId="9" fontId="7" fillId="0" borderId="5" xfId="12" applyFont="1" applyFill="1" applyBorder="1" applyAlignment="1">
      <alignment horizontal="center" vertical="center" wrapText="1"/>
    </xf>
    <xf numFmtId="9" fontId="7" fillId="0" borderId="8" xfId="12" applyNumberFormat="1" applyFont="1" applyFill="1" applyBorder="1" applyAlignment="1">
      <alignment horizontal="center" vertical="center" wrapText="1"/>
    </xf>
    <xf numFmtId="9" fontId="7" fillId="0" borderId="5" xfId="12" applyNumberFormat="1" applyFont="1" applyFill="1" applyBorder="1" applyAlignment="1">
      <alignment horizontal="center" vertical="center" wrapText="1"/>
    </xf>
    <xf numFmtId="0" fontId="31" fillId="0" borderId="0" xfId="0" applyFont="1" applyFill="1" applyAlignment="1">
      <alignment horizontal="center" vertical="center" wrapText="1"/>
    </xf>
    <xf numFmtId="176" fontId="31" fillId="0" borderId="0" xfId="0" applyNumberFormat="1" applyFont="1" applyFill="1" applyAlignment="1">
      <alignment horizontal="center" vertical="center" wrapText="1"/>
    </xf>
    <xf numFmtId="0" fontId="7" fillId="0" borderId="6" xfId="0" applyFont="1" applyFill="1" applyBorder="1" applyAlignment="1">
      <alignment horizontal="center" vertical="center" wrapText="1"/>
    </xf>
    <xf numFmtId="0" fontId="3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33" fillId="0" borderId="4" xfId="0" applyNumberFormat="1" applyFont="1" applyFill="1" applyBorder="1" applyAlignment="1">
      <alignment horizontal="center" vertical="center" wrapText="1"/>
    </xf>
    <xf numFmtId="0" fontId="33" fillId="0" borderId="8" xfId="0" applyNumberFormat="1" applyFont="1" applyFill="1" applyBorder="1" applyAlignment="1">
      <alignment horizontal="center" vertical="center" wrapText="1"/>
    </xf>
    <xf numFmtId="0" fontId="33" fillId="0" borderId="5" xfId="0" applyNumberFormat="1" applyFont="1" applyFill="1" applyBorder="1" applyAlignment="1">
      <alignment horizontal="center" vertical="center" wrapText="1"/>
    </xf>
    <xf numFmtId="0" fontId="34" fillId="0" borderId="2" xfId="0" applyFont="1" applyFill="1" applyBorder="1" applyAlignment="1">
      <alignment horizontal="center" vertical="center" wrapText="1"/>
    </xf>
    <xf numFmtId="0" fontId="32" fillId="0" borderId="2" xfId="0" applyFont="1" applyFill="1" applyBorder="1" applyAlignment="1">
      <alignment horizontal="center" vertical="center" wrapText="1"/>
    </xf>
    <xf numFmtId="177" fontId="31" fillId="0" borderId="0" xfId="0" applyNumberFormat="1" applyFont="1" applyFill="1" applyAlignment="1">
      <alignment horizontal="center" vertical="center" wrapText="1"/>
    </xf>
    <xf numFmtId="0" fontId="7" fillId="0" borderId="8" xfId="0" applyFont="1" applyFill="1" applyBorder="1" applyAlignment="1">
      <alignment horizontal="center" vertical="center"/>
    </xf>
    <xf numFmtId="177" fontId="2" fillId="0" borderId="2"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wrapText="1"/>
      <protection locked="0"/>
    </xf>
    <xf numFmtId="0" fontId="7" fillId="0" borderId="5" xfId="0" applyFont="1" applyFill="1" applyBorder="1" applyAlignment="1">
      <alignment horizontal="center" vertical="center"/>
    </xf>
    <xf numFmtId="10" fontId="7" fillId="0" borderId="4"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10" fontId="7" fillId="0" borderId="8" xfId="0" applyNumberFormat="1" applyFont="1" applyFill="1" applyBorder="1" applyAlignment="1">
      <alignment horizontal="center" vertical="center"/>
    </xf>
    <xf numFmtId="10" fontId="7" fillId="0" borderId="5" xfId="0" applyNumberFormat="1" applyFont="1" applyFill="1" applyBorder="1" applyAlignment="1">
      <alignment horizontal="center" vertical="center"/>
    </xf>
    <xf numFmtId="10" fontId="7" fillId="0" borderId="2" xfId="0" applyNumberFormat="1" applyFont="1" applyFill="1" applyBorder="1" applyAlignment="1">
      <alignment horizontal="center" vertical="center" wrapText="1"/>
    </xf>
    <xf numFmtId="10" fontId="7" fillId="0" borderId="4" xfId="12"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0" fontId="7" fillId="0" borderId="8" xfId="12" applyNumberFormat="1" applyFont="1" applyFill="1" applyBorder="1" applyAlignment="1">
      <alignment horizontal="center" vertical="center" wrapText="1"/>
    </xf>
    <xf numFmtId="10" fontId="7" fillId="0" borderId="5" xfId="12" applyNumberFormat="1" applyFont="1" applyFill="1" applyBorder="1" applyAlignment="1">
      <alignment horizontal="center" vertical="center" wrapText="1"/>
    </xf>
    <xf numFmtId="10" fontId="7" fillId="0" borderId="4" xfId="0" applyNumberFormat="1" applyFont="1" applyFill="1" applyBorder="1" applyAlignment="1">
      <alignment horizontal="center" vertical="center" wrapText="1"/>
    </xf>
    <xf numFmtId="10" fontId="7" fillId="0" borderId="5" xfId="0" applyNumberFormat="1" applyFont="1" applyFill="1" applyBorder="1" applyAlignment="1">
      <alignment horizontal="center" vertical="center" wrapText="1"/>
    </xf>
    <xf numFmtId="176" fontId="2" fillId="0" borderId="2" xfId="0" applyNumberFormat="1" applyFont="1" applyFill="1" applyBorder="1" applyAlignment="1" applyProtection="1">
      <alignment horizontal="center" vertical="center"/>
      <protection locked="0"/>
    </xf>
    <xf numFmtId="0" fontId="34"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7" fillId="0" borderId="4" xfId="0" applyFont="1" applyFill="1" applyBorder="1" applyAlignment="1">
      <alignment horizontal="center" vertical="top" wrapText="1"/>
    </xf>
    <xf numFmtId="0" fontId="7" fillId="0" borderId="8" xfId="0" applyFont="1" applyFill="1" applyBorder="1" applyAlignment="1">
      <alignment horizontal="center" vertical="top" wrapText="1"/>
    </xf>
    <xf numFmtId="177" fontId="2" fillId="0" borderId="2" xfId="0" applyNumberFormat="1" applyFont="1" applyFill="1" applyBorder="1" applyAlignment="1">
      <alignment horizontal="center" vertical="center"/>
    </xf>
    <xf numFmtId="10" fontId="7" fillId="0" borderId="2" xfId="0" applyNumberFormat="1" applyFont="1" applyFill="1" applyBorder="1" applyAlignment="1">
      <alignment horizontal="center" vertical="center"/>
    </xf>
    <xf numFmtId="180" fontId="29" fillId="0" borderId="2" xfId="0" applyNumberFormat="1" applyFont="1" applyFill="1" applyBorder="1" applyAlignment="1">
      <alignment horizontal="center" vertical="center" wrapText="1"/>
    </xf>
    <xf numFmtId="17" fontId="7" fillId="0" borderId="2"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9" fontId="7" fillId="0" borderId="2" xfId="0" applyNumberFormat="1" applyFont="1" applyFill="1" applyBorder="1" applyAlignment="1">
      <alignment horizontal="center" vertical="center"/>
    </xf>
    <xf numFmtId="0" fontId="35" fillId="0" borderId="2" xfId="0" applyFont="1" applyFill="1" applyBorder="1" applyAlignment="1">
      <alignment horizontal="center" vertical="center" wrapText="1"/>
    </xf>
    <xf numFmtId="0" fontId="36" fillId="0" borderId="2" xfId="0" applyFont="1" applyFill="1" applyBorder="1" applyAlignment="1">
      <alignment horizontal="center" vertical="center"/>
    </xf>
    <xf numFmtId="0" fontId="7" fillId="0" borderId="2" xfId="0" applyNumberFormat="1" applyFont="1" applyFill="1" applyBorder="1" applyAlignment="1">
      <alignment horizontal="center" vertical="center"/>
    </xf>
    <xf numFmtId="10" fontId="7" fillId="0" borderId="2" xfId="12" applyNumberFormat="1" applyFont="1" applyFill="1" applyBorder="1" applyAlignment="1">
      <alignment horizontal="center" vertical="center"/>
    </xf>
    <xf numFmtId="0" fontId="37" fillId="0" borderId="2" xfId="0" applyFont="1" applyFill="1" applyBorder="1" applyAlignment="1">
      <alignment horizontal="left" vertical="center" wrapText="1"/>
    </xf>
    <xf numFmtId="0" fontId="37" fillId="0" borderId="2" xfId="0" applyNumberFormat="1" applyFont="1" applyFill="1" applyBorder="1" applyAlignment="1">
      <alignment horizontal="left" vertical="center" wrapText="1"/>
    </xf>
    <xf numFmtId="0" fontId="38" fillId="0" borderId="4" xfId="0" applyFont="1" applyFill="1" applyBorder="1" applyAlignment="1" applyProtection="1">
      <alignment horizontal="left" vertical="center" wrapText="1"/>
    </xf>
    <xf numFmtId="0" fontId="38" fillId="0" borderId="8" xfId="0" applyFont="1" applyFill="1" applyBorder="1" applyAlignment="1" applyProtection="1">
      <alignment horizontal="left" vertical="center" wrapText="1"/>
    </xf>
    <xf numFmtId="0" fontId="38" fillId="0" borderId="5" xfId="0" applyFont="1" applyFill="1" applyBorder="1" applyAlignment="1" applyProtection="1">
      <alignment horizontal="left" vertical="center" wrapText="1"/>
    </xf>
    <xf numFmtId="0" fontId="37" fillId="0" borderId="2" xfId="0" applyFont="1" applyFill="1" applyBorder="1" applyAlignment="1" applyProtection="1">
      <alignment horizontal="left" vertical="center" wrapText="1"/>
    </xf>
    <xf numFmtId="0" fontId="38" fillId="0" borderId="4"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4" xfId="0" applyNumberFormat="1" applyFont="1" applyFill="1" applyBorder="1" applyAlignment="1">
      <alignment horizontal="left" vertical="center" wrapText="1"/>
    </xf>
    <xf numFmtId="0" fontId="38" fillId="0" borderId="5" xfId="0" applyNumberFormat="1" applyFont="1" applyFill="1" applyBorder="1" applyAlignment="1">
      <alignment horizontal="left" vertical="center" wrapText="1"/>
    </xf>
    <xf numFmtId="0" fontId="37" fillId="0" borderId="2" xfId="58" applyFont="1" applyFill="1" applyBorder="1" applyAlignment="1">
      <alignment horizontal="left" vertical="center" wrapText="1"/>
    </xf>
    <xf numFmtId="0" fontId="37" fillId="0" borderId="2" xfId="52" applyFont="1" applyFill="1" applyBorder="1" applyAlignment="1">
      <alignment horizontal="left" vertical="center" wrapText="1"/>
    </xf>
    <xf numFmtId="9" fontId="7" fillId="0" borderId="4" xfId="0" applyNumberFormat="1" applyFont="1" applyFill="1" applyBorder="1" applyAlignment="1">
      <alignment horizontal="center" vertical="center"/>
    </xf>
    <xf numFmtId="9" fontId="7" fillId="0" borderId="8" xfId="0" applyNumberFormat="1" applyFont="1" applyFill="1" applyBorder="1" applyAlignment="1">
      <alignment horizontal="center" vertical="center"/>
    </xf>
    <xf numFmtId="9" fontId="7" fillId="0" borderId="5" xfId="0" applyNumberFormat="1" applyFont="1" applyFill="1" applyBorder="1" applyAlignment="1">
      <alignment horizontal="center" vertical="center"/>
    </xf>
    <xf numFmtId="0" fontId="7" fillId="0" borderId="4" xfId="0" applyFont="1" applyFill="1" applyBorder="1" applyAlignment="1">
      <alignment horizontal="left" vertical="center" wrapText="1"/>
    </xf>
    <xf numFmtId="0" fontId="39" fillId="0" borderId="4"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7" fillId="0" borderId="2" xfId="56" applyNumberFormat="1" applyFont="1" applyFill="1" applyBorder="1" applyAlignment="1">
      <alignment horizontal="left" vertical="center" wrapText="1"/>
    </xf>
    <xf numFmtId="0" fontId="37" fillId="0" borderId="2" xfId="58" applyNumberFormat="1" applyFont="1" applyFill="1" applyBorder="1" applyAlignment="1">
      <alignment horizontal="left" vertical="center" wrapText="1"/>
    </xf>
    <xf numFmtId="0" fontId="37" fillId="0" borderId="2" xfId="56" applyFont="1" applyFill="1" applyBorder="1" applyAlignment="1">
      <alignment horizontal="left" vertical="center" wrapText="1"/>
    </xf>
    <xf numFmtId="0" fontId="11" fillId="0" borderId="8" xfId="0" applyFont="1" applyFill="1" applyBorder="1" applyAlignment="1">
      <alignment horizontal="left" vertical="center" wrapText="1"/>
    </xf>
    <xf numFmtId="0" fontId="7" fillId="0" borderId="2" xfId="0" applyFont="1" applyFill="1" applyBorder="1" applyAlignment="1">
      <alignment horizontal="left" vertical="center" wrapText="1"/>
    </xf>
    <xf numFmtId="177" fontId="7" fillId="0" borderId="5" xfId="0" applyNumberFormat="1" applyFont="1" applyFill="1" applyBorder="1" applyAlignment="1">
      <alignment horizontal="center" vertical="center" wrapText="1"/>
    </xf>
    <xf numFmtId="58" fontId="2" fillId="0"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58" fontId="2" fillId="0" borderId="2" xfId="0" applyNumberFormat="1"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58" fontId="2" fillId="0" borderId="4" xfId="0" applyNumberFormat="1" applyFont="1" applyFill="1" applyBorder="1" applyAlignment="1" applyProtection="1">
      <alignment horizontal="center" vertical="center" wrapText="1"/>
      <protection locked="0"/>
    </xf>
    <xf numFmtId="58" fontId="2" fillId="0" borderId="8" xfId="0" applyNumberFormat="1" applyFont="1" applyFill="1" applyBorder="1" applyAlignment="1" applyProtection="1">
      <alignment horizontal="center" vertical="center" wrapText="1"/>
      <protection locked="0"/>
    </xf>
    <xf numFmtId="58" fontId="2" fillId="0" borderId="5" xfId="0" applyNumberFormat="1" applyFont="1" applyFill="1" applyBorder="1" applyAlignment="1" applyProtection="1">
      <alignment horizontal="center" vertical="center" wrapText="1"/>
      <protection locked="0"/>
    </xf>
    <xf numFmtId="10" fontId="2" fillId="0" borderId="2" xfId="0" applyNumberFormat="1" applyFont="1" applyFill="1" applyBorder="1" applyAlignment="1">
      <alignment horizontal="center" vertical="center" wrapText="1"/>
    </xf>
    <xf numFmtId="10" fontId="2" fillId="0" borderId="2"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xf>
    <xf numFmtId="0" fontId="2" fillId="0" borderId="2" xfId="0" applyFont="1" applyFill="1" applyBorder="1" applyAlignment="1">
      <alignment horizontal="center"/>
    </xf>
    <xf numFmtId="0" fontId="2" fillId="0" borderId="2" xfId="0" applyFont="1" applyFill="1" applyBorder="1" applyAlignment="1">
      <alignment horizontal="center" vertical="center"/>
    </xf>
    <xf numFmtId="58" fontId="2" fillId="0" borderId="4" xfId="0" applyNumberFormat="1" applyFont="1" applyFill="1" applyBorder="1" applyAlignment="1">
      <alignment horizontal="center" vertical="center" wrapText="1"/>
    </xf>
    <xf numFmtId="0" fontId="29" fillId="0" borderId="4" xfId="0" applyFont="1" applyFill="1" applyBorder="1" applyAlignment="1">
      <alignment horizontal="center" vertical="center" wrapText="1"/>
    </xf>
    <xf numFmtId="58" fontId="2" fillId="0" borderId="5" xfId="0" applyNumberFormat="1" applyFont="1" applyFill="1" applyBorder="1" applyAlignment="1">
      <alignment horizontal="center" vertical="center" wrapText="1"/>
    </xf>
    <xf numFmtId="0" fontId="29" fillId="0" borderId="5" xfId="0"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protection locked="0"/>
    </xf>
    <xf numFmtId="0" fontId="29" fillId="0" borderId="2" xfId="0" applyNumberFormat="1" applyFont="1" applyFill="1" applyBorder="1" applyAlignment="1" applyProtection="1">
      <alignment horizontal="center" vertical="center" wrapText="1"/>
      <protection locked="0"/>
    </xf>
    <xf numFmtId="0" fontId="40" fillId="0" borderId="2" xfId="0" applyFont="1" applyFill="1" applyBorder="1" applyAlignment="1">
      <alignment horizontal="center" vertical="center" wrapText="1"/>
    </xf>
    <xf numFmtId="0" fontId="41" fillId="0" borderId="2" xfId="0" applyFont="1" applyFill="1" applyBorder="1" applyAlignment="1">
      <alignment horizontal="center" vertical="center" wrapText="1"/>
    </xf>
    <xf numFmtId="10" fontId="2" fillId="0" borderId="4" xfId="0" applyNumberFormat="1" applyFont="1" applyFill="1" applyBorder="1" applyAlignment="1">
      <alignment horizontal="center" vertical="center" wrapText="1"/>
    </xf>
    <xf numFmtId="10" fontId="2" fillId="0" borderId="5" xfId="0" applyNumberFormat="1" applyFont="1" applyFill="1" applyBorder="1" applyAlignment="1">
      <alignment horizontal="center" vertical="center" wrapText="1"/>
    </xf>
    <xf numFmtId="10" fontId="40" fillId="0" borderId="2" xfId="0" applyNumberFormat="1" applyFont="1" applyFill="1" applyBorder="1" applyAlignment="1">
      <alignment horizontal="center" vertical="center" wrapText="1"/>
    </xf>
    <xf numFmtId="0" fontId="42" fillId="0" borderId="2"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4" fillId="0" borderId="2" xfId="0" applyFont="1" applyFill="1" applyBorder="1" applyAlignment="1">
      <alignment horizontal="center" vertical="center" wrapText="1"/>
    </xf>
    <xf numFmtId="10" fontId="42" fillId="0" borderId="2" xfId="0" applyNumberFormat="1" applyFont="1" applyFill="1" applyBorder="1" applyAlignment="1">
      <alignment horizontal="center" vertical="center" wrapText="1"/>
    </xf>
    <xf numFmtId="10" fontId="6" fillId="0" borderId="2"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 2 2 2 10 2 2 2 2" xfId="28"/>
    <cellStyle name="20% - 强调文字颜色 6" xfId="29" builtinId="50"/>
    <cellStyle name="强调文字颜色 2" xfId="30" builtinId="33"/>
    <cellStyle name="链接单元格" xfId="31" builtinId="24"/>
    <cellStyle name="汇总" xfId="32" builtinId="25"/>
    <cellStyle name="好" xfId="33" builtinId="26"/>
    <cellStyle name="常规 2 9"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3" xfId="52"/>
    <cellStyle name="常规 4" xfId="53"/>
    <cellStyle name="常规 2 2 2 2 2" xfId="54"/>
    <cellStyle name="常规_Sheet1" xfId="55"/>
    <cellStyle name="常规 2" xfId="56"/>
    <cellStyle name="常规 2 3 3 2" xfId="57"/>
    <cellStyle name="常规 5" xfId="5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10.xml"/><Relationship Id="rId21" Type="http://schemas.openxmlformats.org/officeDocument/2006/relationships/externalLink" Target="externalLinks/externalLink9.xml"/><Relationship Id="rId20" Type="http://schemas.openxmlformats.org/officeDocument/2006/relationships/externalLink" Target="externalLinks/externalLink8.xml"/><Relationship Id="rId2" Type="http://schemas.openxmlformats.org/officeDocument/2006/relationships/worksheet" Target="worksheets/sheet2.xml"/><Relationship Id="rId19" Type="http://schemas.openxmlformats.org/officeDocument/2006/relationships/externalLink" Target="externalLinks/externalLink7.xml"/><Relationship Id="rId18" Type="http://schemas.openxmlformats.org/officeDocument/2006/relationships/externalLink" Target="externalLinks/externalLink6.xml"/><Relationship Id="rId17" Type="http://schemas.openxmlformats.org/officeDocument/2006/relationships/externalLink" Target="externalLinks/externalLink5.xml"/><Relationship Id="rId16" Type="http://schemas.openxmlformats.org/officeDocument/2006/relationships/externalLink" Target="externalLinks/externalLink4.xml"/><Relationship Id="rId15" Type="http://schemas.openxmlformats.org/officeDocument/2006/relationships/externalLink" Target="externalLinks/externalLink3.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PC-20170131JRVA\Desktop\&#25972;&#21512;&#26041;&#26696;\&#22696;&#29577;&#21439;2020&#24180;&#25206;&#36139;&#36164;&#37329;&#24635;&#21488;&#36134;V4.7&#65288;7.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556;&#30031;\2020\&#39033;&#30446;\&#28041;&#20892;\8&#26376;&#20013;&#26399;&#35843;&#25972;\&#21439;&#24066;\&#22320;&#21306;&#27719;&#24635;&#38468;&#20214;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556;&#30031;\2020\&#39033;&#30446;\&#28041;&#20892;\8&#26376;&#20013;&#26399;&#35843;&#25972;\&#21439;&#24066;\&#36130;&#25919;&#21453;&#39304;\&#21439;&#24066;&#21453;&#39304;&#65288;&#35268;&#33539;&#34920;&#26684;&#65289;\&#31574;&#21202;&#21439;\&#31574;&#21202;&#2143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556;&#30031;\2020\&#39033;&#30446;\&#28041;&#20892;\8&#26376;&#20013;&#26399;&#35843;&#25972;\&#21439;&#24066;\&#36130;&#25919;&#21453;&#39304;\&#21439;&#24066;&#21453;&#39304;&#65288;&#35268;&#33539;&#34920;&#26684;&#65289;\&#21644;&#30000;&#24066;\&#21644;&#30000;&#24066;2020&#24180;&#28145;&#24230;&#36139;&#22256;&#21439;&#28041;&#20892;&#36164;&#37329;&#32479;&#31609;&#25972;&#21512;&#23454;&#26045;&#26041;&#26696;&#39033;&#30446;&#27719;&#24635;&#34920;8.15(&#23450;&#3129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556;&#30031;\2020\&#39033;&#30446;\&#28041;&#20892;\8&#26376;&#20013;&#26399;&#35843;&#25972;\&#21439;&#24066;\&#36130;&#25919;&#21453;&#39304;\&#21439;&#24066;&#21453;&#39304;&#65288;&#35268;&#33539;&#34920;&#26684;&#65289;\&#21644;&#30000;&#21439;\&#21644;&#30000;&#2143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556;&#30031;\2020\&#39033;&#30446;\&#28041;&#20892;\8&#26376;&#20013;&#26399;&#35843;&#25972;\&#21439;&#24066;\&#36130;&#25919;&#21453;&#39304;\&#21439;&#24066;&#21453;&#39304;&#65288;&#35268;&#33539;&#34920;&#26684;&#65289;\&#27931;&#28006;&#21439;\&#27931;&#28006;&#2143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556;&#30031;\2020\&#39033;&#30446;\&#28041;&#20892;\8&#26376;&#20013;&#26399;&#35843;&#25972;\&#21439;&#24066;\&#36130;&#25919;&#21453;&#39304;\&#21439;&#24066;&#21453;&#39304;&#65288;&#35268;&#33539;&#34920;&#26684;&#65289;\&#27665;&#20016;&#21439;\&#27665;&#20016;&#21439;08.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1556;&#30031;\2020\&#39033;&#30446;\&#28041;&#20892;\8&#26376;&#20013;&#26399;&#35843;&#25972;\&#21439;&#24066;\&#36130;&#25919;&#21453;&#39304;\&#21439;&#24066;&#21453;&#39304;&#65288;&#35268;&#33539;&#34920;&#26684;&#65289;\&#22696;&#29577;&#21439;\&#22696;&#29577;&#2143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1556;&#30031;\2020\&#39033;&#30446;\&#28041;&#20892;\8&#26376;&#20013;&#26399;&#35843;&#25972;\&#21439;&#24066;\&#36130;&#25919;&#21453;&#39304;\&#21439;&#24066;&#21453;&#39304;&#65288;&#35268;&#33539;&#34920;&#26684;&#65289;\&#30382;&#23665;&#21439;\&#30382;&#23665;&#21439;2020&#24180;&#28145;&#24230;&#36139;&#22256;&#21439;&#28041;&#20892;&#36164;&#37329;&#32479;&#31609;&#25972;&#21512;&#23454;&#26045;&#26041;&#26696;&#39033;&#30446;&#27719;&#24635;&#34920;2020.8.14&#22320;&#21306;&#21453;&#39304;&#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1556;&#30031;\2020\&#39033;&#30446;\&#28041;&#20892;\8&#26376;&#20013;&#26399;&#35843;&#25972;\&#21439;&#24066;\&#36130;&#25919;&#21453;&#39304;\&#21439;&#24066;&#21453;&#39304;&#65288;&#35268;&#33539;&#34920;&#26684;&#65289;\&#20110;&#30000;&#21439;\&#20110;&#30000;&#2143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按部门汇总"/>
      <sheetName val="总台账"/>
      <sheetName val="简化版"/>
      <sheetName val="资金来源"/>
      <sheetName val="资金名称"/>
      <sheetName val="预算处台账"/>
      <sheetName val="进度台账"/>
      <sheetName val="Sheet1"/>
      <sheetName val="Sheet2"/>
      <sheetName val="入户台账"/>
      <sheetName val="资金安排情况"/>
      <sheetName val="监控平台支出汇总"/>
      <sheetName val="预算执行情况总表"/>
      <sheetName val="预算执行情况明细表"/>
      <sheetName val="资金支付情况"/>
      <sheetName val="项目单位对账表"/>
      <sheetName val="生成督办函"/>
      <sheetName val="核定价汇总"/>
      <sheetName val="水利局（本页可以删除）"/>
      <sheetName val="项目进度"/>
      <sheetName val="支付进度要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件1"/>
      <sheetName val="附件3"/>
      <sheetName val="资金来源"/>
    </sheetNames>
    <sheetDataSet>
      <sheetData sheetId="0">
        <row r="3">
          <cell r="I3" t="str">
            <v>填表人：</v>
          </cell>
        </row>
        <row r="4">
          <cell r="B4" t="str">
            <v>县市名称</v>
          </cell>
        </row>
        <row r="4">
          <cell r="D4" t="str">
            <v>项目名称</v>
          </cell>
        </row>
        <row r="4">
          <cell r="I4" t="str">
            <v>项目类别</v>
          </cell>
        </row>
        <row r="5">
          <cell r="I5" t="str">
            <v>农业生产发展</v>
          </cell>
          <cell r="J5" t="str">
            <v>农村基础建设设施</v>
          </cell>
        </row>
        <row r="5">
          <cell r="R5" t="str">
            <v>小计</v>
          </cell>
        </row>
        <row r="6">
          <cell r="B6" t="str">
            <v>不合并单元格</v>
          </cell>
        </row>
        <row r="6">
          <cell r="D6" t="str">
            <v>按项目合并单元格</v>
          </cell>
        </row>
        <row r="6">
          <cell r="I6" t="str">
            <v>不合并单元格</v>
          </cell>
          <cell r="J6" t="str">
            <v>不合并单元格</v>
          </cell>
        </row>
        <row r="6">
          <cell r="R6" t="str">
            <v>不合并单元格</v>
          </cell>
        </row>
        <row r="7">
          <cell r="R7">
            <v>58397.304135</v>
          </cell>
        </row>
        <row r="8">
          <cell r="B8" t="str">
            <v>策勒县</v>
          </cell>
        </row>
        <row r="8">
          <cell r="D8" t="str">
            <v>新疆和田地区规模化肉羊产业园建设项目</v>
          </cell>
        </row>
        <row r="8">
          <cell r="I8" t="str">
            <v>√</v>
          </cell>
        </row>
        <row r="8">
          <cell r="R8">
            <v>4193</v>
          </cell>
        </row>
        <row r="9">
          <cell r="B9" t="str">
            <v>策勒县</v>
          </cell>
        </row>
        <row r="9">
          <cell r="I9" t="str">
            <v>√</v>
          </cell>
        </row>
        <row r="9">
          <cell r="R9">
            <v>530</v>
          </cell>
        </row>
        <row r="10">
          <cell r="B10" t="str">
            <v>策勒县</v>
          </cell>
        </row>
        <row r="10">
          <cell r="I10" t="str">
            <v>√</v>
          </cell>
        </row>
        <row r="10">
          <cell r="R10">
            <v>659.99</v>
          </cell>
        </row>
        <row r="11">
          <cell r="B11" t="str">
            <v>策勒县</v>
          </cell>
        </row>
        <row r="11">
          <cell r="D11" t="str">
            <v>新疆和田地区规模化肉羊产业园（购羊）项目</v>
          </cell>
        </row>
        <row r="11">
          <cell r="I11" t="str">
            <v>√</v>
          </cell>
        </row>
        <row r="11">
          <cell r="R11">
            <v>5091.9</v>
          </cell>
        </row>
        <row r="12">
          <cell r="B12" t="str">
            <v>策勒县</v>
          </cell>
        </row>
        <row r="12">
          <cell r="I12" t="str">
            <v>√</v>
          </cell>
        </row>
        <row r="12">
          <cell r="R12">
            <v>845</v>
          </cell>
        </row>
        <row r="13">
          <cell r="B13" t="str">
            <v>策勒县</v>
          </cell>
        </row>
        <row r="13">
          <cell r="I13" t="str">
            <v>√</v>
          </cell>
        </row>
        <row r="13">
          <cell r="R13">
            <v>1090</v>
          </cell>
        </row>
        <row r="14">
          <cell r="B14" t="str">
            <v>策勒县</v>
          </cell>
        </row>
        <row r="14">
          <cell r="I14" t="str">
            <v>√</v>
          </cell>
        </row>
        <row r="14">
          <cell r="R14">
            <v>4.901388</v>
          </cell>
        </row>
        <row r="15">
          <cell r="B15" t="str">
            <v>策勒县</v>
          </cell>
        </row>
        <row r="15">
          <cell r="I15" t="str">
            <v>√</v>
          </cell>
        </row>
        <row r="15">
          <cell r="R15">
            <v>124.610758</v>
          </cell>
        </row>
        <row r="16">
          <cell r="B16" t="str">
            <v>策勒县</v>
          </cell>
        </row>
        <row r="16">
          <cell r="I16" t="str">
            <v>√</v>
          </cell>
        </row>
        <row r="16">
          <cell r="R16">
            <v>30.7318</v>
          </cell>
        </row>
        <row r="17">
          <cell r="B17" t="str">
            <v>策勒县</v>
          </cell>
        </row>
        <row r="17">
          <cell r="I17" t="str">
            <v>√</v>
          </cell>
        </row>
        <row r="17">
          <cell r="R17">
            <v>191</v>
          </cell>
        </row>
        <row r="18">
          <cell r="B18" t="str">
            <v>策勒县</v>
          </cell>
        </row>
        <row r="18">
          <cell r="D18" t="str">
            <v>策勒县2020年兔产业发展项目</v>
          </cell>
        </row>
        <row r="18">
          <cell r="I18" t="str">
            <v>√</v>
          </cell>
        </row>
        <row r="18">
          <cell r="R18">
            <v>1600</v>
          </cell>
        </row>
        <row r="19">
          <cell r="B19" t="str">
            <v>策勒县</v>
          </cell>
        </row>
        <row r="19">
          <cell r="I19" t="str">
            <v>√</v>
          </cell>
        </row>
        <row r="19">
          <cell r="R19">
            <v>300</v>
          </cell>
        </row>
        <row r="20">
          <cell r="B20" t="str">
            <v>策勒县</v>
          </cell>
        </row>
        <row r="20">
          <cell r="D20" t="str">
            <v>策勒乡兔养殖合作社建设项目</v>
          </cell>
        </row>
        <row r="20">
          <cell r="I20" t="str">
            <v>√</v>
          </cell>
        </row>
        <row r="20">
          <cell r="R20">
            <v>480</v>
          </cell>
        </row>
        <row r="21">
          <cell r="B21" t="str">
            <v>策勒县</v>
          </cell>
        </row>
        <row r="21">
          <cell r="I21" t="str">
            <v>√</v>
          </cell>
        </row>
        <row r="21">
          <cell r="R21">
            <v>410</v>
          </cell>
        </row>
        <row r="22">
          <cell r="B22" t="str">
            <v>策勒县</v>
          </cell>
        </row>
        <row r="22">
          <cell r="D22" t="str">
            <v>策勒县羊养殖扶贫产业建设项目</v>
          </cell>
        </row>
        <row r="22">
          <cell r="I22" t="str">
            <v>√</v>
          </cell>
        </row>
        <row r="22">
          <cell r="R22">
            <v>10450</v>
          </cell>
        </row>
        <row r="23">
          <cell r="B23" t="str">
            <v>策勒县</v>
          </cell>
        </row>
        <row r="23">
          <cell r="I23" t="str">
            <v>√</v>
          </cell>
        </row>
        <row r="23">
          <cell r="R23">
            <v>901.88</v>
          </cell>
        </row>
        <row r="24">
          <cell r="B24" t="str">
            <v>策勒县</v>
          </cell>
        </row>
        <row r="24">
          <cell r="I24" t="str">
            <v>√</v>
          </cell>
        </row>
        <row r="24">
          <cell r="R24">
            <v>309.79</v>
          </cell>
        </row>
        <row r="25">
          <cell r="B25" t="str">
            <v>策勒县</v>
          </cell>
        </row>
        <row r="25">
          <cell r="I25" t="str">
            <v>√</v>
          </cell>
        </row>
        <row r="25">
          <cell r="R25">
            <v>165.2</v>
          </cell>
        </row>
        <row r="26">
          <cell r="B26" t="str">
            <v>策勒县</v>
          </cell>
        </row>
        <row r="26">
          <cell r="D26" t="str">
            <v>策勒县2020年畜禽购置以奖代补（育肥羊）项目</v>
          </cell>
        </row>
        <row r="26">
          <cell r="I26" t="str">
            <v>√</v>
          </cell>
        </row>
        <row r="26">
          <cell r="R26">
            <v>3473.25</v>
          </cell>
        </row>
        <row r="27">
          <cell r="B27" t="str">
            <v>策勒县</v>
          </cell>
        </row>
        <row r="27">
          <cell r="D27" t="str">
            <v>畜禽购置以奖代补（生产母羊）项目</v>
          </cell>
        </row>
        <row r="27">
          <cell r="I27" t="str">
            <v>√</v>
          </cell>
        </row>
        <row r="27">
          <cell r="R27">
            <v>1902</v>
          </cell>
        </row>
        <row r="28">
          <cell r="B28" t="str">
            <v>策勒县</v>
          </cell>
        </row>
        <row r="28">
          <cell r="I28" t="str">
            <v>√</v>
          </cell>
        </row>
        <row r="28">
          <cell r="R28">
            <v>1203.1</v>
          </cell>
        </row>
        <row r="29">
          <cell r="B29" t="str">
            <v>策勒县</v>
          </cell>
        </row>
        <row r="29">
          <cell r="I29" t="str">
            <v>√</v>
          </cell>
        </row>
        <row r="29">
          <cell r="R29">
            <v>712</v>
          </cell>
        </row>
        <row r="30">
          <cell r="B30" t="str">
            <v>策勒县</v>
          </cell>
        </row>
        <row r="30">
          <cell r="I30" t="str">
            <v>√</v>
          </cell>
        </row>
        <row r="30">
          <cell r="R30">
            <v>164</v>
          </cell>
        </row>
        <row r="31">
          <cell r="B31" t="str">
            <v>策勒县</v>
          </cell>
        </row>
        <row r="31">
          <cell r="D31" t="str">
            <v>易地搬迁后续产业发展项目（生产母羊以奖代补）</v>
          </cell>
        </row>
        <row r="31">
          <cell r="I31" t="str">
            <v>√</v>
          </cell>
        </row>
        <row r="31">
          <cell r="R31">
            <v>703.9</v>
          </cell>
        </row>
        <row r="32">
          <cell r="B32" t="str">
            <v>策勒县</v>
          </cell>
        </row>
        <row r="32">
          <cell r="I32" t="str">
            <v>√</v>
          </cell>
        </row>
        <row r="32">
          <cell r="R32">
            <v>1594</v>
          </cell>
        </row>
        <row r="33">
          <cell r="B33" t="str">
            <v>策勒县</v>
          </cell>
        </row>
        <row r="33">
          <cell r="D33" t="str">
            <v>畜禽购置以奖代补（生产母牛）项目</v>
          </cell>
        </row>
        <row r="33">
          <cell r="I33" t="str">
            <v>√</v>
          </cell>
        </row>
        <row r="33">
          <cell r="R33">
            <v>148.2</v>
          </cell>
        </row>
        <row r="34">
          <cell r="B34" t="str">
            <v>策勒县</v>
          </cell>
        </row>
        <row r="34">
          <cell r="I34" t="str">
            <v>√</v>
          </cell>
        </row>
        <row r="34">
          <cell r="R34">
            <v>15.9</v>
          </cell>
        </row>
        <row r="35">
          <cell r="B35" t="str">
            <v>策勒县</v>
          </cell>
        </row>
        <row r="35">
          <cell r="D35" t="str">
            <v>畜禽购置以奖代补（骆驼）项目</v>
          </cell>
        </row>
        <row r="35">
          <cell r="I35" t="str">
            <v>√</v>
          </cell>
        </row>
        <row r="35">
          <cell r="R35">
            <v>116</v>
          </cell>
        </row>
        <row r="36">
          <cell r="B36" t="str">
            <v>策勒县</v>
          </cell>
        </row>
        <row r="36">
          <cell r="I36" t="str">
            <v>√</v>
          </cell>
        </row>
        <row r="36">
          <cell r="R36">
            <v>208</v>
          </cell>
        </row>
        <row r="37">
          <cell r="B37" t="str">
            <v>策勒县</v>
          </cell>
        </row>
        <row r="37">
          <cell r="D37" t="str">
            <v>易地搬迁棚圈建设项目</v>
          </cell>
        </row>
        <row r="37">
          <cell r="I37" t="str">
            <v>√</v>
          </cell>
        </row>
        <row r="37">
          <cell r="R37">
            <v>600</v>
          </cell>
        </row>
        <row r="38">
          <cell r="B38" t="str">
            <v>策勒县</v>
          </cell>
        </row>
        <row r="38">
          <cell r="D38" t="str">
            <v>策勒县饲草料加工厂建设项目</v>
          </cell>
        </row>
        <row r="38">
          <cell r="I38" t="str">
            <v>√</v>
          </cell>
        </row>
        <row r="38">
          <cell r="R38">
            <v>718.404036</v>
          </cell>
        </row>
        <row r="39">
          <cell r="B39" t="str">
            <v>策勒县</v>
          </cell>
        </row>
        <row r="39">
          <cell r="I39" t="str">
            <v>√</v>
          </cell>
        </row>
        <row r="39">
          <cell r="R39">
            <v>494.79</v>
          </cell>
        </row>
        <row r="40">
          <cell r="B40" t="str">
            <v>策勒县</v>
          </cell>
        </row>
        <row r="40">
          <cell r="I40" t="str">
            <v>√</v>
          </cell>
        </row>
        <row r="40">
          <cell r="R40">
            <v>55.21</v>
          </cell>
        </row>
        <row r="41">
          <cell r="B41" t="str">
            <v>策勒县</v>
          </cell>
        </row>
        <row r="41">
          <cell r="D41" t="str">
            <v>恰哈乡和田羊基地扩建项目</v>
          </cell>
        </row>
        <row r="41">
          <cell r="I41" t="str">
            <v>√</v>
          </cell>
        </row>
        <row r="41">
          <cell r="R41">
            <v>400</v>
          </cell>
        </row>
        <row r="42">
          <cell r="B42" t="str">
            <v>策勒县</v>
          </cell>
        </row>
        <row r="42">
          <cell r="D42" t="str">
            <v>达玛沟乡育肥羊基地建设项目</v>
          </cell>
        </row>
        <row r="42">
          <cell r="I42" t="str">
            <v>√</v>
          </cell>
        </row>
        <row r="42">
          <cell r="R42">
            <v>300.93</v>
          </cell>
        </row>
        <row r="43">
          <cell r="B43" t="str">
            <v>策勒县</v>
          </cell>
        </row>
        <row r="43">
          <cell r="D43" t="str">
            <v>固拉合玛镇简易养殖场补助建设项目</v>
          </cell>
        </row>
        <row r="43">
          <cell r="I43" t="str">
            <v>√</v>
          </cell>
        </row>
        <row r="43">
          <cell r="R43">
            <v>480</v>
          </cell>
        </row>
        <row r="44">
          <cell r="B44" t="str">
            <v>策勒县</v>
          </cell>
        </row>
        <row r="44">
          <cell r="D44" t="str">
            <v>乌鲁克萨依乡2020年0.1万亩高标准农田（土地平整）项目</v>
          </cell>
        </row>
        <row r="44">
          <cell r="I44" t="str">
            <v>√</v>
          </cell>
        </row>
        <row r="44">
          <cell r="R44">
            <v>181.83</v>
          </cell>
        </row>
        <row r="45">
          <cell r="B45" t="str">
            <v>策勒县</v>
          </cell>
        </row>
        <row r="45">
          <cell r="D45" t="str">
            <v>策勒县2020年葡萄种植基地建设项目</v>
          </cell>
        </row>
        <row r="45">
          <cell r="I45" t="str">
            <v>√</v>
          </cell>
        </row>
        <row r="45">
          <cell r="R45">
            <v>570</v>
          </cell>
        </row>
        <row r="46">
          <cell r="B46" t="str">
            <v>策勒县</v>
          </cell>
        </row>
        <row r="46">
          <cell r="D46" t="str">
            <v>创业市场建设项目（集中建设）</v>
          </cell>
        </row>
        <row r="46">
          <cell r="I46" t="str">
            <v>√</v>
          </cell>
        </row>
        <row r="46">
          <cell r="R46">
            <v>992.045</v>
          </cell>
        </row>
        <row r="47">
          <cell r="B47" t="str">
            <v>策勒县</v>
          </cell>
        </row>
        <row r="47">
          <cell r="I47" t="str">
            <v>√</v>
          </cell>
        </row>
        <row r="47">
          <cell r="R47">
            <v>166.25</v>
          </cell>
        </row>
        <row r="48">
          <cell r="B48" t="str">
            <v>策勒县</v>
          </cell>
        </row>
        <row r="48">
          <cell r="I48" t="str">
            <v>√</v>
          </cell>
        </row>
        <row r="48">
          <cell r="R48">
            <v>91.073142</v>
          </cell>
        </row>
        <row r="49">
          <cell r="B49" t="str">
            <v>策勒县</v>
          </cell>
        </row>
        <row r="49">
          <cell r="I49" t="str">
            <v>√</v>
          </cell>
        </row>
        <row r="49">
          <cell r="R49">
            <v>95.8</v>
          </cell>
        </row>
        <row r="50">
          <cell r="B50" t="str">
            <v>策勒县</v>
          </cell>
        </row>
        <row r="50">
          <cell r="D50" t="str">
            <v>固拉合玛镇创业市场建设项目</v>
          </cell>
        </row>
        <row r="50">
          <cell r="I50" t="str">
            <v>√</v>
          </cell>
        </row>
        <row r="50">
          <cell r="R50">
            <v>720</v>
          </cell>
        </row>
        <row r="51">
          <cell r="B51" t="str">
            <v>策勒县</v>
          </cell>
        </row>
        <row r="51">
          <cell r="D51" t="str">
            <v>达玛沟乡创业市场建设项目</v>
          </cell>
        </row>
        <row r="51">
          <cell r="I51" t="str">
            <v>√</v>
          </cell>
        </row>
        <row r="51">
          <cell r="R51">
            <v>420</v>
          </cell>
        </row>
        <row r="52">
          <cell r="B52" t="str">
            <v>策勒县</v>
          </cell>
        </row>
        <row r="52">
          <cell r="I52" t="str">
            <v>√</v>
          </cell>
        </row>
        <row r="52">
          <cell r="R52">
            <v>689.37</v>
          </cell>
        </row>
        <row r="53">
          <cell r="B53" t="str">
            <v>策勒县</v>
          </cell>
        </row>
        <row r="53">
          <cell r="D53" t="str">
            <v>乌鲁克萨依乡创业市场建设项目</v>
          </cell>
        </row>
        <row r="53">
          <cell r="I53" t="str">
            <v>√</v>
          </cell>
        </row>
        <row r="53">
          <cell r="R53">
            <v>268.98</v>
          </cell>
        </row>
        <row r="54">
          <cell r="B54" t="str">
            <v>策勒县</v>
          </cell>
        </row>
        <row r="54">
          <cell r="D54" t="str">
            <v>奴尔乡创业市场建设项目</v>
          </cell>
        </row>
        <row r="54">
          <cell r="I54" t="str">
            <v>√</v>
          </cell>
        </row>
        <row r="54">
          <cell r="R54">
            <v>200</v>
          </cell>
        </row>
        <row r="55">
          <cell r="B55" t="str">
            <v>策勒县</v>
          </cell>
        </row>
        <row r="55">
          <cell r="D55" t="str">
            <v>博斯坦乡创业市场建设项目</v>
          </cell>
        </row>
        <row r="55">
          <cell r="I55" t="str">
            <v>√</v>
          </cell>
        </row>
        <row r="55">
          <cell r="R55">
            <v>299.16</v>
          </cell>
        </row>
        <row r="56">
          <cell r="B56" t="str">
            <v>策勒县</v>
          </cell>
        </row>
        <row r="56">
          <cell r="D56" t="str">
            <v>策勒县2020年扶贫公路建设项目</v>
          </cell>
        </row>
        <row r="56">
          <cell r="J56" t="str">
            <v>√</v>
          </cell>
        </row>
        <row r="56">
          <cell r="R56">
            <v>3018.3</v>
          </cell>
        </row>
        <row r="57">
          <cell r="B57" t="str">
            <v>策勒县</v>
          </cell>
        </row>
        <row r="57">
          <cell r="D57" t="str">
            <v>固拉合玛镇2019年排碱渠清理项目</v>
          </cell>
        </row>
        <row r="57">
          <cell r="J57" t="str">
            <v>√</v>
          </cell>
        </row>
        <row r="57">
          <cell r="R57">
            <v>657</v>
          </cell>
        </row>
        <row r="58">
          <cell r="B58" t="str">
            <v>策勒县</v>
          </cell>
        </row>
        <row r="58">
          <cell r="D58" t="str">
            <v>策勒县易地搬迁试验区引调水工程</v>
          </cell>
        </row>
        <row r="58">
          <cell r="J58" t="str">
            <v>√</v>
          </cell>
        </row>
        <row r="58">
          <cell r="R58">
            <v>3602</v>
          </cell>
        </row>
        <row r="59">
          <cell r="B59" t="str">
            <v>策勒县</v>
          </cell>
        </row>
        <row r="59">
          <cell r="D59" t="str">
            <v>策勒县乌鲁克萨依乡科克克尔村饮水安全管道改造工程</v>
          </cell>
        </row>
        <row r="59">
          <cell r="J59" t="str">
            <v>√</v>
          </cell>
        </row>
        <row r="59">
          <cell r="R59">
            <v>526.71</v>
          </cell>
        </row>
        <row r="60">
          <cell r="B60" t="str">
            <v>策勒县</v>
          </cell>
        </row>
        <row r="60">
          <cell r="D60" t="str">
            <v>策勒县奴尔乡亚奇村饮水安全巩固提升工程</v>
          </cell>
        </row>
        <row r="60">
          <cell r="J60" t="str">
            <v>√</v>
          </cell>
        </row>
        <row r="60">
          <cell r="R60">
            <v>448.13</v>
          </cell>
        </row>
        <row r="61">
          <cell r="B61" t="str">
            <v>策勒县</v>
          </cell>
        </row>
        <row r="61">
          <cell r="D61" t="str">
            <v>策勒县乌鲁克萨依乡水厂水源连通工程</v>
          </cell>
        </row>
        <row r="61">
          <cell r="J61" t="str">
            <v>√</v>
          </cell>
        </row>
        <row r="61">
          <cell r="R61">
            <v>271.03</v>
          </cell>
        </row>
        <row r="62">
          <cell r="B62" t="str">
            <v>策勒县</v>
          </cell>
        </row>
        <row r="62">
          <cell r="D62" t="str">
            <v>策勒县恰哈乡盐碱地改良项目</v>
          </cell>
        </row>
        <row r="62">
          <cell r="J62" t="str">
            <v>√</v>
          </cell>
        </row>
        <row r="62">
          <cell r="R62">
            <v>7.56</v>
          </cell>
        </row>
        <row r="63">
          <cell r="B63" t="str">
            <v>策勒县</v>
          </cell>
        </row>
        <row r="63">
          <cell r="J63" t="str">
            <v>√</v>
          </cell>
        </row>
        <row r="63">
          <cell r="R63">
            <v>629.519242</v>
          </cell>
        </row>
        <row r="64">
          <cell r="B64" t="str">
            <v>策勒县</v>
          </cell>
        </row>
        <row r="64">
          <cell r="J64" t="str">
            <v>√</v>
          </cell>
        </row>
        <row r="64">
          <cell r="R64">
            <v>73.336858</v>
          </cell>
        </row>
        <row r="65">
          <cell r="B65" t="str">
            <v>策勒县</v>
          </cell>
        </row>
        <row r="65">
          <cell r="J65" t="str">
            <v>√</v>
          </cell>
        </row>
        <row r="65">
          <cell r="R65">
            <v>31.9</v>
          </cell>
        </row>
        <row r="66">
          <cell r="B66" t="str">
            <v>策勒县</v>
          </cell>
        </row>
        <row r="66">
          <cell r="J66" t="str">
            <v>√</v>
          </cell>
        </row>
        <row r="66">
          <cell r="R66">
            <v>40.9</v>
          </cell>
        </row>
        <row r="67">
          <cell r="B67" t="str">
            <v>策勒县</v>
          </cell>
        </row>
        <row r="67">
          <cell r="D67" t="str">
            <v>策勒县新疆飞鹅产业精准扶贫建设项目</v>
          </cell>
        </row>
        <row r="67">
          <cell r="I67" t="str">
            <v>√</v>
          </cell>
        </row>
        <row r="67">
          <cell r="R67">
            <v>99.97</v>
          </cell>
        </row>
        <row r="68">
          <cell r="B68" t="str">
            <v>策勒县</v>
          </cell>
        </row>
        <row r="68">
          <cell r="I68" t="str">
            <v>√</v>
          </cell>
        </row>
        <row r="68">
          <cell r="R68">
            <v>74.925315</v>
          </cell>
        </row>
        <row r="69">
          <cell r="B69" t="str">
            <v>策勒县</v>
          </cell>
        </row>
        <row r="69">
          <cell r="D69" t="str">
            <v>2019年温室大棚建设项目</v>
          </cell>
        </row>
        <row r="69">
          <cell r="I69" t="str">
            <v>√</v>
          </cell>
        </row>
        <row r="69">
          <cell r="R69">
            <v>500</v>
          </cell>
        </row>
        <row r="70">
          <cell r="B70" t="str">
            <v>策勒县</v>
          </cell>
        </row>
        <row r="70">
          <cell r="D70" t="str">
            <v>策勒县扶贫产业车间建设项目</v>
          </cell>
        </row>
        <row r="70">
          <cell r="I70" t="str">
            <v>√</v>
          </cell>
        </row>
        <row r="70">
          <cell r="R70">
            <v>260</v>
          </cell>
        </row>
        <row r="71">
          <cell r="B71" t="str">
            <v>策勒县</v>
          </cell>
        </row>
        <row r="71">
          <cell r="I71" t="str">
            <v>√</v>
          </cell>
        </row>
        <row r="71">
          <cell r="R71">
            <v>207.35</v>
          </cell>
        </row>
        <row r="72">
          <cell r="B72" t="str">
            <v>策勒县</v>
          </cell>
        </row>
        <row r="72">
          <cell r="I72" t="str">
            <v>√</v>
          </cell>
        </row>
        <row r="72">
          <cell r="R72">
            <v>207.35</v>
          </cell>
        </row>
        <row r="73">
          <cell r="B73" t="str">
            <v>策勒县</v>
          </cell>
        </row>
        <row r="73">
          <cell r="I73" t="str">
            <v>√</v>
          </cell>
        </row>
        <row r="73">
          <cell r="R73">
            <v>77.87</v>
          </cell>
        </row>
        <row r="74">
          <cell r="B74" t="str">
            <v>策勒县</v>
          </cell>
        </row>
        <row r="74">
          <cell r="D74" t="str">
            <v>2019年葡萄种植基地建设</v>
          </cell>
        </row>
        <row r="74">
          <cell r="I74" t="str">
            <v>√</v>
          </cell>
        </row>
        <row r="74">
          <cell r="R74">
            <v>183.503592</v>
          </cell>
        </row>
        <row r="75">
          <cell r="B75" t="str">
            <v>策勒县</v>
          </cell>
        </row>
        <row r="75">
          <cell r="D75" t="str">
            <v>50万羽蛋鸡标准化养殖项目</v>
          </cell>
        </row>
        <row r="75">
          <cell r="I75" t="str">
            <v>√</v>
          </cell>
        </row>
        <row r="75">
          <cell r="R75">
            <v>213</v>
          </cell>
        </row>
        <row r="76">
          <cell r="B76" t="str">
            <v>策勒县</v>
          </cell>
        </row>
        <row r="76">
          <cell r="I76" t="str">
            <v>√</v>
          </cell>
        </row>
        <row r="76">
          <cell r="R76">
            <v>73.320365</v>
          </cell>
        </row>
        <row r="77">
          <cell r="B77" t="str">
            <v>策勒县</v>
          </cell>
        </row>
        <row r="77">
          <cell r="D77" t="str">
            <v>策勒县兔产业扶贫（发展）基地建设项目（二期）</v>
          </cell>
        </row>
        <row r="77">
          <cell r="I77" t="str">
            <v>√</v>
          </cell>
        </row>
        <row r="77">
          <cell r="R77">
            <v>360</v>
          </cell>
        </row>
        <row r="78">
          <cell r="B78" t="str">
            <v>策勒县</v>
          </cell>
        </row>
        <row r="78">
          <cell r="D78" t="str">
            <v>马铃薯速冻薯条薯片生产线项目</v>
          </cell>
        </row>
        <row r="78">
          <cell r="I78" t="str">
            <v>√</v>
          </cell>
        </row>
        <row r="78">
          <cell r="R78">
            <v>38.173297</v>
          </cell>
        </row>
        <row r="79">
          <cell r="B79" t="str">
            <v>策勒县</v>
          </cell>
        </row>
        <row r="79">
          <cell r="I79" t="str">
            <v>√</v>
          </cell>
        </row>
        <row r="79">
          <cell r="R79">
            <v>20</v>
          </cell>
        </row>
        <row r="80">
          <cell r="B80" t="str">
            <v>策勒县</v>
          </cell>
        </row>
        <row r="80">
          <cell r="I80" t="str">
            <v>√</v>
          </cell>
        </row>
        <row r="80">
          <cell r="R80">
            <v>8.679635</v>
          </cell>
        </row>
        <row r="81">
          <cell r="B81" t="str">
            <v>策勒县</v>
          </cell>
        </row>
        <row r="81">
          <cell r="I81" t="str">
            <v>√</v>
          </cell>
        </row>
        <row r="81">
          <cell r="R81">
            <v>81.266408</v>
          </cell>
        </row>
        <row r="82">
          <cell r="B82" t="str">
            <v>策勒县</v>
          </cell>
        </row>
        <row r="82">
          <cell r="I82" t="str">
            <v>√</v>
          </cell>
        </row>
        <row r="82">
          <cell r="R82">
            <v>6.37</v>
          </cell>
        </row>
        <row r="83">
          <cell r="B83" t="str">
            <v>策勒县</v>
          </cell>
        </row>
        <row r="83">
          <cell r="I83" t="str">
            <v>√</v>
          </cell>
        </row>
        <row r="83">
          <cell r="R83">
            <v>13.795964</v>
          </cell>
        </row>
        <row r="84">
          <cell r="B84" t="str">
            <v>策勒县</v>
          </cell>
        </row>
        <row r="84">
          <cell r="I84" t="str">
            <v>√</v>
          </cell>
        </row>
        <row r="84">
          <cell r="R84">
            <v>19.14</v>
          </cell>
        </row>
        <row r="85">
          <cell r="B85" t="str">
            <v>策勒县</v>
          </cell>
        </row>
        <row r="85">
          <cell r="I85" t="str">
            <v>√</v>
          </cell>
        </row>
        <row r="85">
          <cell r="R85">
            <v>48</v>
          </cell>
        </row>
        <row r="86">
          <cell r="B86" t="str">
            <v>策勒县</v>
          </cell>
        </row>
        <row r="86">
          <cell r="I86" t="str">
            <v>√</v>
          </cell>
        </row>
        <row r="86">
          <cell r="R86">
            <v>76.83</v>
          </cell>
        </row>
        <row r="87">
          <cell r="B87" t="str">
            <v>策勒县</v>
          </cell>
        </row>
        <row r="87">
          <cell r="I87" t="str">
            <v>√</v>
          </cell>
        </row>
        <row r="87">
          <cell r="R87">
            <v>10.934635</v>
          </cell>
        </row>
        <row r="88">
          <cell r="B88" t="str">
            <v>策勒县</v>
          </cell>
        </row>
        <row r="88">
          <cell r="D88" t="str">
            <v>策勒县2020年第二批扶贫公路建设项目</v>
          </cell>
        </row>
        <row r="88">
          <cell r="J88" t="str">
            <v>√</v>
          </cell>
        </row>
        <row r="88">
          <cell r="R88">
            <v>510</v>
          </cell>
        </row>
        <row r="89">
          <cell r="B89" t="str">
            <v>策勒县</v>
          </cell>
        </row>
        <row r="89">
          <cell r="D89" t="str">
            <v>策勒县达玛沟乡小型农田水利建设项目</v>
          </cell>
        </row>
        <row r="89">
          <cell r="J89" t="str">
            <v>√</v>
          </cell>
        </row>
        <row r="89">
          <cell r="R89">
            <v>634</v>
          </cell>
        </row>
        <row r="90">
          <cell r="B90" t="str">
            <v>策勒县</v>
          </cell>
        </row>
        <row r="90">
          <cell r="J90" t="str">
            <v>√</v>
          </cell>
        </row>
        <row r="90">
          <cell r="R90">
            <v>4.2427</v>
          </cell>
        </row>
      </sheetData>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件1"/>
      <sheetName val="附件2"/>
      <sheetName val="资金来源"/>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附件1"/>
      <sheetName val="附件2"/>
      <sheetName val="资金来源"/>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附件1"/>
      <sheetName val="附件2"/>
      <sheetName val="附件3"/>
      <sheetName val="资金来源"/>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附件1"/>
      <sheetName val="附件2"/>
      <sheetName val="资金来源"/>
    </sheetNames>
    <sheetDataSet>
      <sheetData sheetId="0"/>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附件1"/>
      <sheetName val="附件2"/>
      <sheetName val="资金来源"/>
    </sheetNames>
    <sheetDataSet>
      <sheetData sheetId="0"/>
      <sheetData sheetId="1"/>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附件1"/>
      <sheetName val="附件2"/>
      <sheetName val="资金来源"/>
    </sheetNames>
    <sheetDataSet>
      <sheetData sheetId="0"/>
      <sheetData sheetId="1"/>
      <sheetData sheetId="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附件1"/>
      <sheetName val="附件2"/>
      <sheetName val="资金来源"/>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附件1"/>
      <sheetName val="附件2"/>
      <sheetName val="资金来源"/>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58"/>
  <sheetViews>
    <sheetView view="pageBreakPreview" zoomScale="70" zoomScaleNormal="70" workbookViewId="0">
      <selection activeCell="F29" sqref="F29:F30"/>
    </sheetView>
  </sheetViews>
  <sheetFormatPr defaultColWidth="9" defaultRowHeight="12"/>
  <cols>
    <col min="1" max="1" width="9" style="4"/>
    <col min="2" max="2" width="15.1416666666667" style="110" customWidth="1"/>
    <col min="3" max="3" width="27.3166666666667" style="110" customWidth="1"/>
    <col min="4" max="4" width="9.99166666666667" style="111" customWidth="1"/>
    <col min="5" max="5" width="7.13333333333333" style="110" customWidth="1"/>
    <col min="6" max="6" width="45.625" style="110" customWidth="1"/>
    <col min="7" max="7" width="9.25833333333333" style="110" customWidth="1"/>
    <col min="8" max="8" width="7.5" style="110" customWidth="1"/>
    <col min="9" max="10" width="8.125" style="110" customWidth="1"/>
    <col min="11" max="11" width="6.125" style="110" customWidth="1"/>
    <col min="12" max="12" width="19.4333333333333" style="110" customWidth="1"/>
    <col min="13" max="13" width="14.3833333333333" style="113" customWidth="1"/>
    <col min="14" max="14" width="13.3833333333333" style="113" customWidth="1"/>
    <col min="15" max="15" width="12.8833333333333" style="113" customWidth="1"/>
    <col min="16" max="16" width="11.125" style="113" customWidth="1"/>
    <col min="17" max="17" width="12.8833333333333" style="113" customWidth="1"/>
    <col min="18" max="18" width="11.625" style="110" customWidth="1"/>
    <col min="19" max="19" width="11.2583333333333" style="110" customWidth="1"/>
    <col min="20" max="20" width="11.7583333333333" style="110" customWidth="1"/>
    <col min="21" max="21" width="9.88333333333333" style="110" customWidth="1"/>
    <col min="22" max="22" width="11.125" style="110" customWidth="1"/>
    <col min="23" max="23" width="14.125" style="110" customWidth="1"/>
    <col min="24" max="16369" width="9" style="109" customWidth="1"/>
    <col min="16370" max="16384" width="9" style="109"/>
  </cols>
  <sheetData>
    <row r="1" s="109" customFormat="1" ht="24" customHeight="1" spans="2:23">
      <c r="B1" s="110"/>
      <c r="C1" s="110"/>
      <c r="D1" s="111"/>
      <c r="E1" s="110"/>
      <c r="F1" s="110"/>
      <c r="G1" s="110"/>
      <c r="H1" s="110"/>
      <c r="I1" s="110"/>
      <c r="J1" s="110"/>
      <c r="K1" s="110"/>
      <c r="L1" s="110"/>
      <c r="M1" s="113"/>
      <c r="N1" s="113"/>
      <c r="O1" s="113"/>
      <c r="P1" s="113"/>
      <c r="Q1" s="113"/>
      <c r="R1" s="110"/>
      <c r="S1" s="110"/>
      <c r="T1" s="110"/>
      <c r="U1" s="110"/>
      <c r="V1" s="110"/>
      <c r="W1" s="110"/>
    </row>
    <row r="2" s="109" customFormat="1" ht="33" customHeight="1" spans="1:23">
      <c r="A2" s="117"/>
      <c r="B2" s="117"/>
      <c r="C2" s="117"/>
      <c r="D2" s="118"/>
      <c r="E2" s="117"/>
      <c r="F2" s="117"/>
      <c r="G2" s="117"/>
      <c r="H2" s="117"/>
      <c r="I2" s="117"/>
      <c r="J2" s="117"/>
      <c r="K2" s="117"/>
      <c r="L2" s="117"/>
      <c r="M2" s="137"/>
      <c r="N2" s="137"/>
      <c r="O2" s="137"/>
      <c r="P2" s="137"/>
      <c r="Q2" s="137"/>
      <c r="R2" s="117"/>
      <c r="S2" s="117"/>
      <c r="T2" s="117"/>
      <c r="U2" s="117"/>
      <c r="V2" s="117"/>
      <c r="W2" s="117"/>
    </row>
    <row r="3" s="109" customFormat="1" ht="24" customHeight="1" spans="2:23">
      <c r="B3" s="117"/>
      <c r="C3" s="117"/>
      <c r="D3" s="118"/>
      <c r="E3" s="110"/>
      <c r="F3" s="110"/>
      <c r="G3" s="117" t="s">
        <v>0</v>
      </c>
      <c r="H3" s="117"/>
      <c r="I3" s="117"/>
      <c r="J3" s="117"/>
      <c r="K3" s="117"/>
      <c r="L3" s="117"/>
      <c r="M3" s="137"/>
      <c r="N3" s="113"/>
      <c r="O3" s="113"/>
      <c r="P3" s="113"/>
      <c r="Q3" s="137" t="s">
        <v>1</v>
      </c>
      <c r="R3" s="117"/>
      <c r="S3" s="141"/>
      <c r="T3" s="141"/>
      <c r="U3" s="141"/>
      <c r="V3" s="141"/>
      <c r="W3" s="141" t="s">
        <v>2</v>
      </c>
    </row>
    <row r="4" s="109" customFormat="1" ht="20" customHeight="1" spans="1:23">
      <c r="A4" s="120" t="s">
        <v>3</v>
      </c>
      <c r="B4" s="50" t="s">
        <v>4</v>
      </c>
      <c r="C4" s="50" t="s">
        <v>5</v>
      </c>
      <c r="D4" s="121" t="s">
        <v>6</v>
      </c>
      <c r="E4" s="50" t="s">
        <v>7</v>
      </c>
      <c r="F4" s="50" t="s">
        <v>8</v>
      </c>
      <c r="G4" s="50" t="s">
        <v>9</v>
      </c>
      <c r="H4" s="50"/>
      <c r="I4" s="50"/>
      <c r="J4" s="50"/>
      <c r="K4" s="50" t="s">
        <v>10</v>
      </c>
      <c r="L4" s="50" t="s">
        <v>11</v>
      </c>
      <c r="M4" s="138"/>
      <c r="N4" s="138"/>
      <c r="O4" s="138"/>
      <c r="P4" s="138"/>
      <c r="Q4" s="138"/>
      <c r="R4" s="50" t="s">
        <v>12</v>
      </c>
      <c r="S4" s="50"/>
      <c r="T4" s="50" t="s">
        <v>13</v>
      </c>
      <c r="U4" s="50" t="s">
        <v>14</v>
      </c>
      <c r="V4" s="50" t="s">
        <v>15</v>
      </c>
      <c r="W4" s="50" t="s">
        <v>16</v>
      </c>
    </row>
    <row r="5" s="109" customFormat="1" ht="69" customHeight="1" spans="1:23">
      <c r="A5" s="120"/>
      <c r="B5" s="50"/>
      <c r="C5" s="50"/>
      <c r="D5" s="121"/>
      <c r="E5" s="50"/>
      <c r="F5" s="50"/>
      <c r="G5" s="50" t="s">
        <v>17</v>
      </c>
      <c r="H5" s="50" t="s">
        <v>18</v>
      </c>
      <c r="I5" s="50" t="s">
        <v>19</v>
      </c>
      <c r="J5" s="50" t="s">
        <v>20</v>
      </c>
      <c r="K5" s="50"/>
      <c r="L5" s="50"/>
      <c r="M5" s="138" t="s">
        <v>21</v>
      </c>
      <c r="N5" s="138" t="s">
        <v>22</v>
      </c>
      <c r="O5" s="138" t="s">
        <v>23</v>
      </c>
      <c r="P5" s="138" t="s">
        <v>24</v>
      </c>
      <c r="Q5" s="138" t="s">
        <v>25</v>
      </c>
      <c r="R5" s="50" t="s">
        <v>26</v>
      </c>
      <c r="S5" s="50" t="s">
        <v>27</v>
      </c>
      <c r="T5" s="50"/>
      <c r="U5" s="50"/>
      <c r="V5" s="50"/>
      <c r="W5" s="50"/>
    </row>
    <row r="6" s="109" customFormat="1" ht="46" customHeight="1" spans="1:23">
      <c r="A6" s="122" t="s">
        <v>28</v>
      </c>
      <c r="B6" s="123"/>
      <c r="C6" s="123"/>
      <c r="D6" s="124"/>
      <c r="E6" s="123"/>
      <c r="F6" s="154"/>
      <c r="G6" s="126"/>
      <c r="H6" s="126"/>
      <c r="I6" s="126"/>
      <c r="J6" s="126"/>
      <c r="K6" s="126"/>
      <c r="L6" s="126"/>
      <c r="M6" s="139">
        <f t="shared" ref="M6:Q6" si="0">SUBTOTAL(109,M7:M158)</f>
        <v>99902.771622</v>
      </c>
      <c r="N6" s="139">
        <f t="shared" si="0"/>
        <v>83792.072</v>
      </c>
      <c r="O6" s="139">
        <f t="shared" si="0"/>
        <v>15210.95</v>
      </c>
      <c r="P6" s="139">
        <f t="shared" si="0"/>
        <v>0</v>
      </c>
      <c r="Q6" s="139">
        <f t="shared" si="0"/>
        <v>899.749622</v>
      </c>
      <c r="R6" s="139"/>
      <c r="S6" s="139"/>
      <c r="T6" s="139"/>
      <c r="U6" s="139"/>
      <c r="V6" s="139"/>
      <c r="W6" s="139">
        <f>SUBTOTAL(109,W7:W158)</f>
        <v>81077.486933</v>
      </c>
    </row>
    <row r="7" s="109" customFormat="1" ht="31" customHeight="1" spans="1:23">
      <c r="A7" s="126">
        <f>IF(B7="","",COUNTA(B$7:B7))</f>
        <v>1</v>
      </c>
      <c r="B7" s="126" t="s">
        <v>29</v>
      </c>
      <c r="C7" s="126" t="s">
        <v>30</v>
      </c>
      <c r="D7" s="177">
        <v>2020.11</v>
      </c>
      <c r="E7" s="126" t="s">
        <v>31</v>
      </c>
      <c r="F7" s="126" t="s">
        <v>32</v>
      </c>
      <c r="G7" s="128" t="s">
        <v>33</v>
      </c>
      <c r="H7" s="128"/>
      <c r="I7" s="128"/>
      <c r="J7" s="128"/>
      <c r="K7" s="128">
        <v>7746</v>
      </c>
      <c r="L7" s="126" t="s">
        <v>34</v>
      </c>
      <c r="M7" s="139">
        <f t="shared" ref="M7:M70" si="1">SUM(N7:Q7)</f>
        <v>3286.833882</v>
      </c>
      <c r="N7" s="140">
        <v>3286.833882</v>
      </c>
      <c r="O7" s="140"/>
      <c r="P7" s="140"/>
      <c r="Q7" s="140"/>
      <c r="R7" s="128">
        <v>2130505</v>
      </c>
      <c r="S7" s="128">
        <v>2130505</v>
      </c>
      <c r="T7" s="128" t="s">
        <v>35</v>
      </c>
      <c r="U7" s="196"/>
      <c r="V7" s="157">
        <v>2020.12</v>
      </c>
      <c r="W7" s="128">
        <v>3286.833882</v>
      </c>
    </row>
    <row r="8" s="109" customFormat="1" ht="31" customHeight="1" spans="1:23">
      <c r="A8" s="126"/>
      <c r="B8" s="126"/>
      <c r="C8" s="126"/>
      <c r="D8" s="177"/>
      <c r="E8" s="126"/>
      <c r="F8" s="126"/>
      <c r="G8" s="128" t="s">
        <v>33</v>
      </c>
      <c r="H8" s="128"/>
      <c r="I8" s="128"/>
      <c r="J8" s="128"/>
      <c r="K8" s="128"/>
      <c r="L8" s="126" t="s">
        <v>36</v>
      </c>
      <c r="M8" s="139">
        <f t="shared" si="1"/>
        <v>3250</v>
      </c>
      <c r="N8" s="140"/>
      <c r="O8" s="140">
        <v>3250</v>
      </c>
      <c r="P8" s="140"/>
      <c r="Q8" s="140"/>
      <c r="R8" s="128">
        <v>2130505</v>
      </c>
      <c r="S8" s="128">
        <v>2130505</v>
      </c>
      <c r="T8" s="128" t="s">
        <v>35</v>
      </c>
      <c r="U8" s="196"/>
      <c r="V8" s="159"/>
      <c r="W8" s="128">
        <v>3250</v>
      </c>
    </row>
    <row r="9" s="109" customFormat="1" ht="31" customHeight="1" spans="1:23">
      <c r="A9" s="126"/>
      <c r="B9" s="126"/>
      <c r="C9" s="126"/>
      <c r="D9" s="177"/>
      <c r="E9" s="126"/>
      <c r="F9" s="126"/>
      <c r="G9" s="128" t="s">
        <v>33</v>
      </c>
      <c r="H9" s="128"/>
      <c r="I9" s="128"/>
      <c r="J9" s="128"/>
      <c r="K9" s="128"/>
      <c r="L9" s="126" t="s">
        <v>37</v>
      </c>
      <c r="M9" s="139">
        <f t="shared" si="1"/>
        <v>58</v>
      </c>
      <c r="N9" s="140">
        <v>58</v>
      </c>
      <c r="O9" s="140"/>
      <c r="P9" s="140"/>
      <c r="Q9" s="140"/>
      <c r="R9" s="128">
        <v>2130505</v>
      </c>
      <c r="S9" s="128">
        <v>2130505</v>
      </c>
      <c r="T9" s="128" t="s">
        <v>35</v>
      </c>
      <c r="U9" s="196"/>
      <c r="V9" s="159"/>
      <c r="W9" s="128">
        <v>58</v>
      </c>
    </row>
    <row r="10" s="109" customFormat="1" ht="31" customHeight="1" spans="1:23">
      <c r="A10" s="126"/>
      <c r="B10" s="126"/>
      <c r="C10" s="126"/>
      <c r="D10" s="177"/>
      <c r="E10" s="126"/>
      <c r="F10" s="126"/>
      <c r="G10" s="128" t="s">
        <v>33</v>
      </c>
      <c r="H10" s="128"/>
      <c r="I10" s="128"/>
      <c r="J10" s="128"/>
      <c r="K10" s="128"/>
      <c r="L10" s="126" t="s">
        <v>34</v>
      </c>
      <c r="M10" s="139">
        <f t="shared" si="1"/>
        <v>12.6</v>
      </c>
      <c r="N10" s="140">
        <v>12.6</v>
      </c>
      <c r="O10" s="140"/>
      <c r="P10" s="140"/>
      <c r="Q10" s="140"/>
      <c r="R10" s="128">
        <v>2130505</v>
      </c>
      <c r="S10" s="128">
        <v>2130505</v>
      </c>
      <c r="T10" s="128" t="s">
        <v>35</v>
      </c>
      <c r="U10" s="196"/>
      <c r="V10" s="158"/>
      <c r="W10" s="128">
        <v>0.004938</v>
      </c>
    </row>
    <row r="11" s="109" customFormat="1" ht="100" customHeight="1" spans="1:23">
      <c r="A11" s="126">
        <f>IF(B11="","",COUNTA(B$7:B11))</f>
        <v>2</v>
      </c>
      <c r="B11" s="126" t="s">
        <v>38</v>
      </c>
      <c r="C11" s="126" t="s">
        <v>39</v>
      </c>
      <c r="D11" s="177">
        <v>2020.1</v>
      </c>
      <c r="E11" s="126" t="s">
        <v>31</v>
      </c>
      <c r="F11" s="126" t="s">
        <v>40</v>
      </c>
      <c r="G11" s="128" t="s">
        <v>33</v>
      </c>
      <c r="H11" s="128"/>
      <c r="I11" s="128"/>
      <c r="J11" s="128"/>
      <c r="K11" s="128">
        <v>7746</v>
      </c>
      <c r="L11" s="126" t="s">
        <v>34</v>
      </c>
      <c r="M11" s="139">
        <f t="shared" si="1"/>
        <v>2193</v>
      </c>
      <c r="N11" s="140">
        <v>2193</v>
      </c>
      <c r="O11" s="140"/>
      <c r="P11" s="140"/>
      <c r="Q11" s="140"/>
      <c r="R11" s="128">
        <v>2130505</v>
      </c>
      <c r="S11" s="128">
        <v>2130505</v>
      </c>
      <c r="T11" s="128" t="s">
        <v>35</v>
      </c>
      <c r="U11" s="142"/>
      <c r="V11" s="171">
        <v>2020.11</v>
      </c>
      <c r="W11" s="128">
        <v>1960.420522</v>
      </c>
    </row>
    <row r="12" s="109" customFormat="1" ht="96" customHeight="1" spans="1:23">
      <c r="A12" s="126">
        <f>IF(B12="","",COUNTA(B$7:B12))</f>
        <v>3</v>
      </c>
      <c r="B12" s="126" t="s">
        <v>41</v>
      </c>
      <c r="C12" s="126" t="s">
        <v>42</v>
      </c>
      <c r="D12" s="177">
        <v>2020.1</v>
      </c>
      <c r="E12" s="126" t="s">
        <v>31</v>
      </c>
      <c r="F12" s="126" t="s">
        <v>43</v>
      </c>
      <c r="G12" s="128" t="s">
        <v>33</v>
      </c>
      <c r="H12" s="128"/>
      <c r="I12" s="128"/>
      <c r="J12" s="128"/>
      <c r="K12" s="128">
        <v>7746</v>
      </c>
      <c r="L12" s="126" t="s">
        <v>34</v>
      </c>
      <c r="M12" s="139">
        <f t="shared" si="1"/>
        <v>800</v>
      </c>
      <c r="N12" s="140">
        <v>800</v>
      </c>
      <c r="O12" s="140"/>
      <c r="P12" s="140"/>
      <c r="Q12" s="140"/>
      <c r="R12" s="128">
        <v>2130505</v>
      </c>
      <c r="S12" s="128">
        <v>2130505</v>
      </c>
      <c r="T12" s="128" t="s">
        <v>35</v>
      </c>
      <c r="U12" s="142"/>
      <c r="V12" s="171">
        <v>2020.11</v>
      </c>
      <c r="W12" s="128">
        <v>789.7814</v>
      </c>
    </row>
    <row r="13" ht="72" spans="1:23">
      <c r="A13" s="126">
        <f>IF(B13="","",COUNTA(B$7:B13))</f>
        <v>4</v>
      </c>
      <c r="B13" s="126" t="s">
        <v>44</v>
      </c>
      <c r="C13" s="126" t="s">
        <v>45</v>
      </c>
      <c r="D13" s="177">
        <v>2020.1</v>
      </c>
      <c r="E13" s="126" t="s">
        <v>31</v>
      </c>
      <c r="F13" s="126" t="s">
        <v>46</v>
      </c>
      <c r="G13" s="128" t="s">
        <v>33</v>
      </c>
      <c r="H13" s="126"/>
      <c r="I13" s="126"/>
      <c r="J13" s="126"/>
      <c r="K13" s="126">
        <v>7066</v>
      </c>
      <c r="L13" s="126" t="s">
        <v>34</v>
      </c>
      <c r="M13" s="139">
        <f t="shared" si="1"/>
        <v>5567.2</v>
      </c>
      <c r="N13" s="140">
        <v>5567.2</v>
      </c>
      <c r="O13" s="140"/>
      <c r="P13" s="140"/>
      <c r="Q13" s="140"/>
      <c r="R13" s="128">
        <v>2130505</v>
      </c>
      <c r="S13" s="128">
        <v>2130505</v>
      </c>
      <c r="T13" s="128" t="s">
        <v>35</v>
      </c>
      <c r="U13" s="126"/>
      <c r="V13" s="126">
        <v>2020.11</v>
      </c>
      <c r="W13" s="126">
        <v>5567.2</v>
      </c>
    </row>
    <row r="14" ht="69" customHeight="1" spans="1:23">
      <c r="A14" s="129">
        <f>IF(B14="","",COUNTA(B$7:B14))</f>
        <v>5</v>
      </c>
      <c r="B14" s="129" t="s">
        <v>47</v>
      </c>
      <c r="C14" s="129" t="s">
        <v>48</v>
      </c>
      <c r="D14" s="255">
        <v>2020.1</v>
      </c>
      <c r="E14" s="129" t="s">
        <v>31</v>
      </c>
      <c r="F14" s="129" t="s">
        <v>49</v>
      </c>
      <c r="G14" s="128" t="s">
        <v>33</v>
      </c>
      <c r="H14" s="126"/>
      <c r="I14" s="126"/>
      <c r="J14" s="126"/>
      <c r="K14" s="129">
        <v>250</v>
      </c>
      <c r="L14" s="126" t="s">
        <v>50</v>
      </c>
      <c r="M14" s="139">
        <f t="shared" si="1"/>
        <v>927</v>
      </c>
      <c r="N14" s="140">
        <v>927</v>
      </c>
      <c r="O14" s="140"/>
      <c r="P14" s="140"/>
      <c r="Q14" s="140"/>
      <c r="R14" s="128">
        <v>2130504</v>
      </c>
      <c r="S14" s="128">
        <v>2130504</v>
      </c>
      <c r="T14" s="128" t="s">
        <v>35</v>
      </c>
      <c r="U14" s="126"/>
      <c r="V14" s="129">
        <v>2020.11</v>
      </c>
      <c r="W14" s="126">
        <v>741.142412</v>
      </c>
    </row>
    <row r="15" ht="69" customHeight="1" spans="1:23">
      <c r="A15" s="134"/>
      <c r="B15" s="134"/>
      <c r="C15" s="132"/>
      <c r="D15" s="256"/>
      <c r="E15" s="134"/>
      <c r="F15" s="134"/>
      <c r="G15" s="128" t="s">
        <v>33</v>
      </c>
      <c r="H15" s="126"/>
      <c r="I15" s="126"/>
      <c r="J15" s="126"/>
      <c r="K15" s="134"/>
      <c r="L15" s="126" t="s">
        <v>34</v>
      </c>
      <c r="M15" s="139">
        <f t="shared" si="1"/>
        <v>28</v>
      </c>
      <c r="N15" s="140">
        <v>28</v>
      </c>
      <c r="O15" s="140"/>
      <c r="P15" s="140"/>
      <c r="Q15" s="140"/>
      <c r="R15" s="128">
        <v>2130504</v>
      </c>
      <c r="S15" s="128">
        <v>2130504</v>
      </c>
      <c r="T15" s="128" t="s">
        <v>35</v>
      </c>
      <c r="U15" s="126"/>
      <c r="V15" s="132"/>
      <c r="W15" s="126"/>
    </row>
    <row r="16" ht="46" customHeight="1" spans="1:23">
      <c r="A16" s="129">
        <f>IF(B16="","",COUNTA(B$7:B16))</f>
        <v>6</v>
      </c>
      <c r="B16" s="129" t="s">
        <v>51</v>
      </c>
      <c r="C16" s="129" t="s">
        <v>52</v>
      </c>
      <c r="D16" s="255">
        <v>2020.06</v>
      </c>
      <c r="E16" s="129" t="s">
        <v>31</v>
      </c>
      <c r="F16" s="129" t="s">
        <v>53</v>
      </c>
      <c r="G16" s="128" t="s">
        <v>33</v>
      </c>
      <c r="H16" s="126"/>
      <c r="I16" s="126"/>
      <c r="J16" s="126"/>
      <c r="K16" s="129">
        <v>350</v>
      </c>
      <c r="L16" s="126" t="s">
        <v>34</v>
      </c>
      <c r="M16" s="139">
        <f t="shared" si="1"/>
        <v>2034</v>
      </c>
      <c r="N16" s="140">
        <v>2034</v>
      </c>
      <c r="O16" s="140"/>
      <c r="P16" s="140"/>
      <c r="Q16" s="140"/>
      <c r="R16" s="128">
        <v>2130504</v>
      </c>
      <c r="S16" s="128">
        <v>2130504</v>
      </c>
      <c r="T16" s="128" t="s">
        <v>35</v>
      </c>
      <c r="U16" s="126"/>
      <c r="V16" s="129">
        <v>2020.11</v>
      </c>
      <c r="W16" s="126">
        <v>2000</v>
      </c>
    </row>
    <row r="17" ht="46" customHeight="1" spans="1:23">
      <c r="A17" s="132"/>
      <c r="B17" s="132"/>
      <c r="C17" s="132"/>
      <c r="D17" s="257"/>
      <c r="E17" s="132"/>
      <c r="F17" s="132"/>
      <c r="G17" s="128" t="s">
        <v>33</v>
      </c>
      <c r="H17" s="126"/>
      <c r="I17" s="126"/>
      <c r="J17" s="126"/>
      <c r="K17" s="132"/>
      <c r="L17" s="126" t="s">
        <v>34</v>
      </c>
      <c r="M17" s="139">
        <f t="shared" si="1"/>
        <v>394.235834</v>
      </c>
      <c r="N17" s="140">
        <v>394.235834</v>
      </c>
      <c r="O17" s="140"/>
      <c r="P17" s="140"/>
      <c r="Q17" s="140"/>
      <c r="R17" s="128">
        <v>2130504</v>
      </c>
      <c r="S17" s="128">
        <v>2130504</v>
      </c>
      <c r="T17" s="128" t="s">
        <v>35</v>
      </c>
      <c r="U17" s="126"/>
      <c r="V17" s="132"/>
      <c r="W17" s="126">
        <v>166.32128</v>
      </c>
    </row>
    <row r="18" ht="26" customHeight="1" spans="1:23">
      <c r="A18" s="129">
        <f>IF(B18="","",COUNTA(B$7:B18))</f>
        <v>7</v>
      </c>
      <c r="B18" s="129" t="s">
        <v>54</v>
      </c>
      <c r="C18" s="129" t="s">
        <v>55</v>
      </c>
      <c r="D18" s="255">
        <v>2020.1</v>
      </c>
      <c r="E18" s="129" t="s">
        <v>31</v>
      </c>
      <c r="F18" s="129" t="s">
        <v>56</v>
      </c>
      <c r="G18" s="128" t="s">
        <v>33</v>
      </c>
      <c r="H18" s="126"/>
      <c r="I18" s="126"/>
      <c r="J18" s="126"/>
      <c r="K18" s="129">
        <v>7066</v>
      </c>
      <c r="L18" s="126" t="s">
        <v>34</v>
      </c>
      <c r="M18" s="139">
        <f t="shared" si="1"/>
        <v>4285</v>
      </c>
      <c r="N18" s="140">
        <v>4285</v>
      </c>
      <c r="O18" s="140"/>
      <c r="P18" s="140"/>
      <c r="Q18" s="140"/>
      <c r="R18" s="126">
        <v>2130505</v>
      </c>
      <c r="S18" s="126">
        <v>2130505</v>
      </c>
      <c r="T18" s="128" t="s">
        <v>35</v>
      </c>
      <c r="U18" s="126"/>
      <c r="V18" s="129">
        <v>2020.11</v>
      </c>
      <c r="W18" s="126">
        <v>4254.646</v>
      </c>
    </row>
    <row r="19" ht="26" customHeight="1" spans="1:23">
      <c r="A19" s="134"/>
      <c r="B19" s="134"/>
      <c r="C19" s="134"/>
      <c r="D19" s="256"/>
      <c r="E19" s="134"/>
      <c r="F19" s="134"/>
      <c r="G19" s="128" t="s">
        <v>33</v>
      </c>
      <c r="H19" s="126"/>
      <c r="I19" s="126"/>
      <c r="J19" s="126"/>
      <c r="K19" s="134"/>
      <c r="L19" s="126" t="s">
        <v>57</v>
      </c>
      <c r="M19" s="139">
        <f t="shared" si="1"/>
        <v>71.678215</v>
      </c>
      <c r="N19" s="140"/>
      <c r="O19" s="140"/>
      <c r="P19" s="140"/>
      <c r="Q19" s="140">
        <v>71.678215</v>
      </c>
      <c r="R19" s="126">
        <v>2130505</v>
      </c>
      <c r="S19" s="126">
        <v>2130505</v>
      </c>
      <c r="T19" s="128" t="s">
        <v>35</v>
      </c>
      <c r="U19" s="126"/>
      <c r="V19" s="134"/>
      <c r="W19" s="126">
        <v>0</v>
      </c>
    </row>
    <row r="20" ht="26" customHeight="1" spans="1:23">
      <c r="A20" s="134"/>
      <c r="B20" s="134"/>
      <c r="C20" s="134"/>
      <c r="D20" s="256"/>
      <c r="E20" s="134"/>
      <c r="F20" s="134"/>
      <c r="G20" s="128" t="s">
        <v>33</v>
      </c>
      <c r="H20" s="126"/>
      <c r="I20" s="126"/>
      <c r="J20" s="126"/>
      <c r="K20" s="134"/>
      <c r="L20" s="126" t="s">
        <v>36</v>
      </c>
      <c r="M20" s="139">
        <f t="shared" si="1"/>
        <v>500</v>
      </c>
      <c r="N20" s="140"/>
      <c r="O20" s="140">
        <v>500</v>
      </c>
      <c r="P20" s="140"/>
      <c r="Q20" s="140"/>
      <c r="R20" s="126">
        <v>2130505</v>
      </c>
      <c r="S20" s="126">
        <v>2130505</v>
      </c>
      <c r="T20" s="128" t="s">
        <v>35</v>
      </c>
      <c r="U20" s="126"/>
      <c r="V20" s="134"/>
      <c r="W20" s="126">
        <v>0</v>
      </c>
    </row>
    <row r="21" ht="26" customHeight="1" spans="1:23">
      <c r="A21" s="134"/>
      <c r="B21" s="134"/>
      <c r="C21" s="134"/>
      <c r="D21" s="256"/>
      <c r="E21" s="134"/>
      <c r="F21" s="134"/>
      <c r="G21" s="128" t="s">
        <v>33</v>
      </c>
      <c r="H21" s="126"/>
      <c r="I21" s="126"/>
      <c r="J21" s="126"/>
      <c r="K21" s="134"/>
      <c r="L21" s="126" t="s">
        <v>34</v>
      </c>
      <c r="M21" s="139">
        <f t="shared" si="1"/>
        <v>20</v>
      </c>
      <c r="N21" s="140">
        <v>20</v>
      </c>
      <c r="O21" s="140"/>
      <c r="P21" s="140"/>
      <c r="Q21" s="140"/>
      <c r="R21" s="126">
        <v>2130505</v>
      </c>
      <c r="S21" s="126">
        <v>2130505</v>
      </c>
      <c r="T21" s="128" t="s">
        <v>35</v>
      </c>
      <c r="U21" s="126"/>
      <c r="V21" s="134"/>
      <c r="W21" s="126">
        <v>0</v>
      </c>
    </row>
    <row r="22" ht="26" customHeight="1" spans="1:23">
      <c r="A22" s="132"/>
      <c r="B22" s="132"/>
      <c r="C22" s="132"/>
      <c r="D22" s="257"/>
      <c r="E22" s="132"/>
      <c r="F22" s="132"/>
      <c r="G22" s="128" t="s">
        <v>33</v>
      </c>
      <c r="H22" s="126"/>
      <c r="I22" s="126"/>
      <c r="J22" s="126"/>
      <c r="K22" s="132"/>
      <c r="L22" s="126" t="s">
        <v>58</v>
      </c>
      <c r="M22" s="139">
        <f t="shared" si="1"/>
        <v>1858.788</v>
      </c>
      <c r="N22" s="140">
        <v>1858.788</v>
      </c>
      <c r="O22" s="140"/>
      <c r="P22" s="140"/>
      <c r="Q22" s="140"/>
      <c r="R22" s="126">
        <v>2140602</v>
      </c>
      <c r="S22" s="126">
        <v>2130505</v>
      </c>
      <c r="T22" s="126" t="s">
        <v>59</v>
      </c>
      <c r="U22" s="142">
        <v>1</v>
      </c>
      <c r="V22" s="132"/>
      <c r="W22" s="126">
        <v>1858.788</v>
      </c>
    </row>
    <row r="23" ht="124" customHeight="1" spans="1:23">
      <c r="A23" s="129">
        <f>IF(B23="","",COUNTA(B$7:B23))</f>
        <v>8</v>
      </c>
      <c r="B23" s="129" t="s">
        <v>60</v>
      </c>
      <c r="C23" s="129" t="s">
        <v>61</v>
      </c>
      <c r="D23" s="255">
        <v>2020.06</v>
      </c>
      <c r="E23" s="129" t="s">
        <v>62</v>
      </c>
      <c r="F23" s="129" t="s">
        <v>63</v>
      </c>
      <c r="G23" s="128" t="s">
        <v>33</v>
      </c>
      <c r="H23" s="126"/>
      <c r="I23" s="126"/>
      <c r="J23" s="126"/>
      <c r="K23" s="129">
        <v>1937</v>
      </c>
      <c r="L23" s="126" t="s">
        <v>34</v>
      </c>
      <c r="M23" s="139">
        <f t="shared" si="1"/>
        <v>2184.8</v>
      </c>
      <c r="N23" s="140">
        <v>2184.8</v>
      </c>
      <c r="O23" s="140"/>
      <c r="P23" s="140"/>
      <c r="Q23" s="140"/>
      <c r="R23" s="126">
        <v>2130505</v>
      </c>
      <c r="S23" s="126">
        <v>2130505</v>
      </c>
      <c r="T23" s="128" t="s">
        <v>35</v>
      </c>
      <c r="U23" s="126"/>
      <c r="V23" s="129">
        <v>2020.09</v>
      </c>
      <c r="W23" s="126">
        <v>1969.28</v>
      </c>
    </row>
    <row r="24" ht="124" customHeight="1" spans="1:23">
      <c r="A24" s="134"/>
      <c r="B24" s="134"/>
      <c r="C24" s="134"/>
      <c r="D24" s="256"/>
      <c r="E24" s="134"/>
      <c r="F24" s="134"/>
      <c r="G24" s="128" t="s">
        <v>33</v>
      </c>
      <c r="H24" s="126"/>
      <c r="I24" s="126"/>
      <c r="J24" s="126"/>
      <c r="K24" s="134"/>
      <c r="L24" s="126" t="s">
        <v>64</v>
      </c>
      <c r="M24" s="139">
        <f t="shared" si="1"/>
        <v>100</v>
      </c>
      <c r="N24" s="140"/>
      <c r="O24" s="140"/>
      <c r="P24" s="140"/>
      <c r="Q24" s="140">
        <v>100</v>
      </c>
      <c r="R24" s="126">
        <v>2130505</v>
      </c>
      <c r="S24" s="126">
        <v>2130505</v>
      </c>
      <c r="T24" s="128" t="s">
        <v>35</v>
      </c>
      <c r="U24" s="126"/>
      <c r="V24" s="134"/>
      <c r="W24" s="126">
        <v>100</v>
      </c>
    </row>
    <row r="25" ht="124" customHeight="1" spans="1:23">
      <c r="A25" s="134"/>
      <c r="B25" s="134"/>
      <c r="C25" s="134"/>
      <c r="D25" s="256"/>
      <c r="E25" s="134"/>
      <c r="F25" s="134"/>
      <c r="G25" s="128" t="s">
        <v>33</v>
      </c>
      <c r="H25" s="126"/>
      <c r="I25" s="126"/>
      <c r="J25" s="126"/>
      <c r="K25" s="134"/>
      <c r="L25" s="126" t="s">
        <v>65</v>
      </c>
      <c r="M25" s="139">
        <f t="shared" si="1"/>
        <v>36</v>
      </c>
      <c r="N25" s="140">
        <v>36</v>
      </c>
      <c r="O25" s="140"/>
      <c r="P25" s="140"/>
      <c r="Q25" s="140"/>
      <c r="R25" s="126">
        <v>2130599</v>
      </c>
      <c r="S25" s="126">
        <v>2130505</v>
      </c>
      <c r="T25" s="128" t="s">
        <v>35</v>
      </c>
      <c r="U25" s="142"/>
      <c r="V25" s="134"/>
      <c r="W25" s="126">
        <v>35.64</v>
      </c>
    </row>
    <row r="26" ht="47" customHeight="1" spans="1:23">
      <c r="A26" s="132"/>
      <c r="B26" s="132"/>
      <c r="C26" s="132"/>
      <c r="D26" s="257"/>
      <c r="E26" s="132"/>
      <c r="F26" s="132"/>
      <c r="G26" s="128" t="s">
        <v>33</v>
      </c>
      <c r="H26" s="126"/>
      <c r="I26" s="126"/>
      <c r="J26" s="126"/>
      <c r="K26" s="132"/>
      <c r="L26" s="126" t="s">
        <v>66</v>
      </c>
      <c r="M26" s="139">
        <f t="shared" si="1"/>
        <v>3.6</v>
      </c>
      <c r="N26" s="140"/>
      <c r="O26" s="140">
        <v>3.6</v>
      </c>
      <c r="P26" s="140"/>
      <c r="Q26" s="140"/>
      <c r="R26" s="126">
        <v>2110402</v>
      </c>
      <c r="S26" s="126">
        <v>2130505</v>
      </c>
      <c r="T26" s="126" t="s">
        <v>59</v>
      </c>
      <c r="U26" s="142">
        <v>1</v>
      </c>
      <c r="V26" s="132"/>
      <c r="W26" s="126"/>
    </row>
    <row r="27" ht="99" customHeight="1" spans="1:23">
      <c r="A27" s="126">
        <f>IF(B27="","",COUNTA(B$7:B27))</f>
        <v>9</v>
      </c>
      <c r="B27" s="126" t="s">
        <v>67</v>
      </c>
      <c r="C27" s="126" t="s">
        <v>68</v>
      </c>
      <c r="D27" s="177">
        <v>2020.06</v>
      </c>
      <c r="E27" s="126" t="s">
        <v>31</v>
      </c>
      <c r="F27" s="126" t="s">
        <v>69</v>
      </c>
      <c r="G27" s="128" t="s">
        <v>33</v>
      </c>
      <c r="H27" s="126"/>
      <c r="I27" s="126"/>
      <c r="J27" s="126"/>
      <c r="K27" s="126">
        <v>2283</v>
      </c>
      <c r="L27" s="126" t="s">
        <v>34</v>
      </c>
      <c r="M27" s="139">
        <f t="shared" si="1"/>
        <v>1000</v>
      </c>
      <c r="N27" s="140">
        <v>1000</v>
      </c>
      <c r="O27" s="140"/>
      <c r="P27" s="140"/>
      <c r="Q27" s="140"/>
      <c r="R27" s="126">
        <v>2130505</v>
      </c>
      <c r="S27" s="126">
        <v>2130505</v>
      </c>
      <c r="T27" s="128" t="s">
        <v>35</v>
      </c>
      <c r="U27" s="126"/>
      <c r="V27" s="126">
        <v>2020.11</v>
      </c>
      <c r="W27" s="126">
        <v>872.989024</v>
      </c>
    </row>
    <row r="28" ht="81" customHeight="1" spans="1:23">
      <c r="A28" s="126">
        <f>IF(B28="","",COUNTA(B$7:B28))</f>
        <v>10</v>
      </c>
      <c r="B28" s="126" t="s">
        <v>70</v>
      </c>
      <c r="C28" s="126" t="s">
        <v>71</v>
      </c>
      <c r="D28" s="177">
        <v>2020.06</v>
      </c>
      <c r="E28" s="126" t="s">
        <v>31</v>
      </c>
      <c r="F28" s="126" t="s">
        <v>72</v>
      </c>
      <c r="G28" s="128" t="s">
        <v>33</v>
      </c>
      <c r="H28" s="126"/>
      <c r="I28" s="126"/>
      <c r="J28" s="126"/>
      <c r="K28" s="126">
        <v>1280</v>
      </c>
      <c r="L28" s="126" t="s">
        <v>34</v>
      </c>
      <c r="M28" s="139">
        <f t="shared" si="1"/>
        <v>720</v>
      </c>
      <c r="N28" s="140">
        <v>720</v>
      </c>
      <c r="O28" s="140"/>
      <c r="P28" s="140"/>
      <c r="Q28" s="140"/>
      <c r="R28" s="126">
        <v>2130504</v>
      </c>
      <c r="S28" s="126">
        <v>2130504</v>
      </c>
      <c r="T28" s="128" t="s">
        <v>35</v>
      </c>
      <c r="U28" s="126"/>
      <c r="V28" s="126">
        <v>2020.11</v>
      </c>
      <c r="W28" s="126">
        <v>707.135145</v>
      </c>
    </row>
    <row r="29" ht="46" customHeight="1" spans="1:23">
      <c r="A29" s="129">
        <f>IF(B29="","",COUNTA(B$7:B29))</f>
        <v>11</v>
      </c>
      <c r="B29" s="129" t="s">
        <v>73</v>
      </c>
      <c r="C29" s="129" t="s">
        <v>74</v>
      </c>
      <c r="D29" s="255">
        <v>2020.06</v>
      </c>
      <c r="E29" s="126" t="s">
        <v>75</v>
      </c>
      <c r="F29" s="129" t="s">
        <v>76</v>
      </c>
      <c r="G29" s="128" t="s">
        <v>33</v>
      </c>
      <c r="H29" s="126"/>
      <c r="I29" s="126"/>
      <c r="J29" s="126"/>
      <c r="K29" s="129">
        <v>1280</v>
      </c>
      <c r="L29" s="126" t="s">
        <v>34</v>
      </c>
      <c r="M29" s="139">
        <f t="shared" si="1"/>
        <v>64</v>
      </c>
      <c r="N29" s="140">
        <v>64</v>
      </c>
      <c r="O29" s="140"/>
      <c r="P29" s="140"/>
      <c r="Q29" s="140"/>
      <c r="R29" s="126">
        <v>2130505</v>
      </c>
      <c r="S29" s="126">
        <v>2130505</v>
      </c>
      <c r="T29" s="128" t="s">
        <v>35</v>
      </c>
      <c r="U29" s="126"/>
      <c r="V29" s="129">
        <v>2020.11</v>
      </c>
      <c r="W29" s="126">
        <v>64</v>
      </c>
    </row>
    <row r="30" ht="46" customHeight="1" spans="1:23">
      <c r="A30" s="132"/>
      <c r="B30" s="132"/>
      <c r="C30" s="132"/>
      <c r="D30" s="257"/>
      <c r="E30" s="126"/>
      <c r="F30" s="132"/>
      <c r="G30" s="128" t="s">
        <v>33</v>
      </c>
      <c r="H30" s="126"/>
      <c r="I30" s="126"/>
      <c r="J30" s="126"/>
      <c r="K30" s="132"/>
      <c r="L30" s="126" t="s">
        <v>77</v>
      </c>
      <c r="M30" s="139">
        <f t="shared" si="1"/>
        <v>59.8</v>
      </c>
      <c r="N30" s="140"/>
      <c r="O30" s="140">
        <v>59.8</v>
      </c>
      <c r="P30" s="140"/>
      <c r="Q30" s="140"/>
      <c r="R30" s="126">
        <v>21301</v>
      </c>
      <c r="S30" s="126">
        <v>2130506</v>
      </c>
      <c r="T30" s="128" t="s">
        <v>35</v>
      </c>
      <c r="U30" s="126"/>
      <c r="V30" s="132"/>
      <c r="W30" s="126">
        <v>59.8</v>
      </c>
    </row>
    <row r="31" ht="95" customHeight="1" spans="1:23">
      <c r="A31" s="126">
        <f>IF(B31="","",COUNTA(B$7:B31))</f>
        <v>12</v>
      </c>
      <c r="B31" s="126" t="s">
        <v>78</v>
      </c>
      <c r="C31" s="126" t="s">
        <v>79</v>
      </c>
      <c r="D31" s="177">
        <v>2020.1</v>
      </c>
      <c r="E31" s="126" t="s">
        <v>31</v>
      </c>
      <c r="F31" s="126" t="s">
        <v>80</v>
      </c>
      <c r="G31" s="128" t="s">
        <v>33</v>
      </c>
      <c r="H31" s="126"/>
      <c r="I31" s="126"/>
      <c r="J31" s="126"/>
      <c r="K31" s="126">
        <v>200</v>
      </c>
      <c r="L31" s="126" t="s">
        <v>34</v>
      </c>
      <c r="M31" s="139">
        <f t="shared" si="1"/>
        <v>1430</v>
      </c>
      <c r="N31" s="140">
        <v>1430</v>
      </c>
      <c r="O31" s="140"/>
      <c r="P31" s="140"/>
      <c r="Q31" s="140"/>
      <c r="R31" s="126">
        <v>2130505</v>
      </c>
      <c r="S31" s="126">
        <v>2130505</v>
      </c>
      <c r="T31" s="128" t="s">
        <v>35</v>
      </c>
      <c r="U31" s="126"/>
      <c r="V31" s="126">
        <v>2020.11</v>
      </c>
      <c r="W31" s="126">
        <v>1398.314705</v>
      </c>
    </row>
    <row r="32" ht="96" customHeight="1" spans="1:23">
      <c r="A32" s="126">
        <f>IF(B32="","",COUNTA(B$7:B32))</f>
        <v>13</v>
      </c>
      <c r="B32" s="126" t="s">
        <v>81</v>
      </c>
      <c r="C32" s="126" t="s">
        <v>82</v>
      </c>
      <c r="D32" s="177">
        <v>2020.1</v>
      </c>
      <c r="E32" s="126" t="s">
        <v>83</v>
      </c>
      <c r="F32" s="126" t="s">
        <v>84</v>
      </c>
      <c r="G32" s="128" t="s">
        <v>33</v>
      </c>
      <c r="H32" s="126"/>
      <c r="I32" s="126"/>
      <c r="J32" s="126"/>
      <c r="K32" s="126">
        <v>15</v>
      </c>
      <c r="L32" s="126" t="s">
        <v>34</v>
      </c>
      <c r="M32" s="139">
        <f t="shared" si="1"/>
        <v>400</v>
      </c>
      <c r="N32" s="140">
        <v>400</v>
      </c>
      <c r="O32" s="140"/>
      <c r="P32" s="140"/>
      <c r="Q32" s="140"/>
      <c r="R32" s="126">
        <v>2130505</v>
      </c>
      <c r="S32" s="126">
        <v>2130505</v>
      </c>
      <c r="T32" s="128" t="s">
        <v>35</v>
      </c>
      <c r="U32" s="126"/>
      <c r="V32" s="126">
        <v>2020.11</v>
      </c>
      <c r="W32" s="126">
        <v>393.488638</v>
      </c>
    </row>
    <row r="33" ht="38" customHeight="1" spans="1:23">
      <c r="A33" s="129">
        <f>IF(B33="","",COUNTA(B$7:B33))</f>
        <v>14</v>
      </c>
      <c r="B33" s="129" t="s">
        <v>85</v>
      </c>
      <c r="C33" s="129" t="s">
        <v>79</v>
      </c>
      <c r="D33" s="255">
        <v>2020.1</v>
      </c>
      <c r="E33" s="129" t="s">
        <v>83</v>
      </c>
      <c r="F33" s="129" t="s">
        <v>86</v>
      </c>
      <c r="G33" s="128" t="s">
        <v>33</v>
      </c>
      <c r="H33" s="126"/>
      <c r="I33" s="126"/>
      <c r="J33" s="126"/>
      <c r="K33" s="129">
        <v>30</v>
      </c>
      <c r="L33" s="126" t="s">
        <v>34</v>
      </c>
      <c r="M33" s="139">
        <f t="shared" si="1"/>
        <v>1724</v>
      </c>
      <c r="N33" s="140">
        <v>1724</v>
      </c>
      <c r="O33" s="140"/>
      <c r="P33" s="140"/>
      <c r="Q33" s="140"/>
      <c r="R33" s="126">
        <v>2130505</v>
      </c>
      <c r="S33" s="126">
        <v>2130505</v>
      </c>
      <c r="T33" s="128" t="s">
        <v>35</v>
      </c>
      <c r="U33" s="126"/>
      <c r="V33" s="129">
        <v>2020.11</v>
      </c>
      <c r="W33" s="126">
        <v>1386.695558</v>
      </c>
    </row>
    <row r="34" ht="38" customHeight="1" spans="1:23">
      <c r="A34" s="134"/>
      <c r="B34" s="134"/>
      <c r="C34" s="134"/>
      <c r="D34" s="256"/>
      <c r="E34" s="134"/>
      <c r="F34" s="134"/>
      <c r="G34" s="128" t="s">
        <v>33</v>
      </c>
      <c r="H34" s="126"/>
      <c r="I34" s="126"/>
      <c r="J34" s="126"/>
      <c r="K34" s="134"/>
      <c r="L34" s="126" t="s">
        <v>87</v>
      </c>
      <c r="M34" s="139">
        <f t="shared" si="1"/>
        <v>45</v>
      </c>
      <c r="N34" s="140">
        <v>45</v>
      </c>
      <c r="O34" s="140"/>
      <c r="P34" s="140"/>
      <c r="Q34" s="140"/>
      <c r="R34" s="126">
        <v>2130505</v>
      </c>
      <c r="S34" s="126">
        <v>2130505</v>
      </c>
      <c r="T34" s="128" t="s">
        <v>35</v>
      </c>
      <c r="U34" s="126"/>
      <c r="V34" s="134"/>
      <c r="W34" s="126">
        <v>0</v>
      </c>
    </row>
    <row r="35" ht="38" customHeight="1" spans="1:23">
      <c r="A35" s="134"/>
      <c r="B35" s="134"/>
      <c r="C35" s="134"/>
      <c r="D35" s="256"/>
      <c r="E35" s="134"/>
      <c r="F35" s="134"/>
      <c r="G35" s="128" t="s">
        <v>33</v>
      </c>
      <c r="H35" s="126"/>
      <c r="I35" s="126"/>
      <c r="J35" s="126"/>
      <c r="K35" s="134"/>
      <c r="L35" s="126" t="s">
        <v>88</v>
      </c>
      <c r="M35" s="139">
        <f t="shared" si="1"/>
        <v>276</v>
      </c>
      <c r="N35" s="140"/>
      <c r="O35" s="140">
        <v>276</v>
      </c>
      <c r="P35" s="140"/>
      <c r="Q35" s="140"/>
      <c r="R35" s="126"/>
      <c r="S35" s="126">
        <v>2130505</v>
      </c>
      <c r="T35" s="126" t="s">
        <v>59</v>
      </c>
      <c r="U35" s="142">
        <v>1</v>
      </c>
      <c r="V35" s="134"/>
      <c r="W35" s="126">
        <v>0</v>
      </c>
    </row>
    <row r="36" ht="38" customHeight="1" spans="1:23">
      <c r="A36" s="132"/>
      <c r="B36" s="132"/>
      <c r="C36" s="132"/>
      <c r="D36" s="257"/>
      <c r="E36" s="132"/>
      <c r="F36" s="132"/>
      <c r="G36" s="128" t="s">
        <v>33</v>
      </c>
      <c r="H36" s="126"/>
      <c r="I36" s="126"/>
      <c r="J36" s="126"/>
      <c r="K36" s="132"/>
      <c r="L36" s="126" t="s">
        <v>34</v>
      </c>
      <c r="M36" s="139">
        <f t="shared" si="1"/>
        <v>300</v>
      </c>
      <c r="N36" s="140">
        <v>300</v>
      </c>
      <c r="O36" s="140"/>
      <c r="P36" s="140"/>
      <c r="Q36" s="140"/>
      <c r="R36" s="126">
        <v>2130505</v>
      </c>
      <c r="S36" s="126">
        <v>2130505</v>
      </c>
      <c r="T36" s="128" t="s">
        <v>35</v>
      </c>
      <c r="U36" s="126"/>
      <c r="V36" s="132"/>
      <c r="W36" s="126">
        <v>0</v>
      </c>
    </row>
    <row r="37" ht="24" spans="1:23">
      <c r="A37" s="129">
        <f>IF(B37="","",COUNTA(B$7:B37))</f>
        <v>15</v>
      </c>
      <c r="B37" s="129" t="s">
        <v>89</v>
      </c>
      <c r="C37" s="129" t="s">
        <v>90</v>
      </c>
      <c r="D37" s="255">
        <v>2020.1</v>
      </c>
      <c r="E37" s="129" t="s">
        <v>83</v>
      </c>
      <c r="F37" s="129" t="s">
        <v>91</v>
      </c>
      <c r="G37" s="128" t="s">
        <v>33</v>
      </c>
      <c r="H37" s="126"/>
      <c r="I37" s="126"/>
      <c r="J37" s="126"/>
      <c r="K37" s="129">
        <v>794</v>
      </c>
      <c r="L37" s="126" t="s">
        <v>36</v>
      </c>
      <c r="M37" s="139">
        <f t="shared" si="1"/>
        <v>2100</v>
      </c>
      <c r="N37" s="140"/>
      <c r="O37" s="140">
        <v>2100</v>
      </c>
      <c r="P37" s="140"/>
      <c r="Q37" s="140"/>
      <c r="R37" s="126">
        <v>2130505</v>
      </c>
      <c r="S37" s="126">
        <v>2130505</v>
      </c>
      <c r="T37" s="126" t="s">
        <v>35</v>
      </c>
      <c r="U37" s="126"/>
      <c r="V37" s="129">
        <v>2020.11</v>
      </c>
      <c r="W37" s="126">
        <v>2062.89</v>
      </c>
    </row>
    <row r="38" ht="24" spans="1:23">
      <c r="A38" s="134"/>
      <c r="B38" s="134"/>
      <c r="C38" s="134"/>
      <c r="D38" s="256"/>
      <c r="E38" s="134"/>
      <c r="F38" s="134"/>
      <c r="G38" s="128" t="s">
        <v>33</v>
      </c>
      <c r="H38" s="126"/>
      <c r="I38" s="126"/>
      <c r="J38" s="126"/>
      <c r="K38" s="134"/>
      <c r="L38" s="126" t="s">
        <v>34</v>
      </c>
      <c r="M38" s="139">
        <f t="shared" si="1"/>
        <v>500</v>
      </c>
      <c r="N38" s="140">
        <v>500</v>
      </c>
      <c r="O38" s="140"/>
      <c r="P38" s="140"/>
      <c r="Q38" s="140"/>
      <c r="R38" s="126">
        <v>2130505</v>
      </c>
      <c r="S38" s="126">
        <v>2130505</v>
      </c>
      <c r="T38" s="126" t="s">
        <v>35</v>
      </c>
      <c r="U38" s="126"/>
      <c r="V38" s="134"/>
      <c r="W38" s="126">
        <v>500</v>
      </c>
    </row>
    <row r="39" spans="1:23">
      <c r="A39" s="134"/>
      <c r="B39" s="134"/>
      <c r="C39" s="134"/>
      <c r="D39" s="256"/>
      <c r="E39" s="134"/>
      <c r="F39" s="134"/>
      <c r="G39" s="128" t="s">
        <v>33</v>
      </c>
      <c r="H39" s="126"/>
      <c r="I39" s="126"/>
      <c r="J39" s="126"/>
      <c r="K39" s="134"/>
      <c r="L39" s="126" t="s">
        <v>92</v>
      </c>
      <c r="M39" s="139">
        <f t="shared" si="1"/>
        <v>60.808</v>
      </c>
      <c r="N39" s="140">
        <v>60.808</v>
      </c>
      <c r="O39" s="140"/>
      <c r="P39" s="140"/>
      <c r="Q39" s="140"/>
      <c r="R39" s="126">
        <v>2130153</v>
      </c>
      <c r="S39" s="126">
        <v>2130505</v>
      </c>
      <c r="T39" s="126" t="s">
        <v>35</v>
      </c>
      <c r="U39" s="126"/>
      <c r="V39" s="134"/>
      <c r="W39" s="126">
        <v>60.808</v>
      </c>
    </row>
    <row r="40" ht="24" spans="1:23">
      <c r="A40" s="134"/>
      <c r="B40" s="134"/>
      <c r="C40" s="134"/>
      <c r="D40" s="256"/>
      <c r="E40" s="134"/>
      <c r="F40" s="134"/>
      <c r="G40" s="128" t="s">
        <v>33</v>
      </c>
      <c r="H40" s="126"/>
      <c r="I40" s="126"/>
      <c r="J40" s="126"/>
      <c r="K40" s="134"/>
      <c r="L40" s="126" t="s">
        <v>93</v>
      </c>
      <c r="M40" s="139">
        <f t="shared" si="1"/>
        <v>1.8</v>
      </c>
      <c r="N40" s="140">
        <v>1.8</v>
      </c>
      <c r="O40" s="140"/>
      <c r="P40" s="140"/>
      <c r="Q40" s="140"/>
      <c r="R40" s="126">
        <v>2110499</v>
      </c>
      <c r="S40" s="126">
        <v>2130505</v>
      </c>
      <c r="T40" s="126" t="s">
        <v>59</v>
      </c>
      <c r="U40" s="142">
        <v>1</v>
      </c>
      <c r="V40" s="134"/>
      <c r="W40" s="126">
        <v>1.8</v>
      </c>
    </row>
    <row r="41" spans="1:23">
      <c r="A41" s="134"/>
      <c r="B41" s="134"/>
      <c r="C41" s="134"/>
      <c r="D41" s="256"/>
      <c r="E41" s="134"/>
      <c r="F41" s="134"/>
      <c r="G41" s="128" t="s">
        <v>33</v>
      </c>
      <c r="H41" s="126"/>
      <c r="I41" s="126"/>
      <c r="J41" s="126"/>
      <c r="K41" s="134"/>
      <c r="L41" s="126" t="s">
        <v>94</v>
      </c>
      <c r="M41" s="139">
        <f t="shared" si="1"/>
        <v>10.3</v>
      </c>
      <c r="N41" s="140">
        <v>10.3</v>
      </c>
      <c r="O41" s="140"/>
      <c r="P41" s="140"/>
      <c r="Q41" s="140"/>
      <c r="R41" s="126">
        <v>2130299</v>
      </c>
      <c r="S41" s="126">
        <v>2130505</v>
      </c>
      <c r="T41" s="126" t="s">
        <v>35</v>
      </c>
      <c r="U41" s="126"/>
      <c r="V41" s="134"/>
      <c r="W41" s="126">
        <v>10.3</v>
      </c>
    </row>
    <row r="42" ht="24" spans="1:23">
      <c r="A42" s="134"/>
      <c r="B42" s="134"/>
      <c r="C42" s="134"/>
      <c r="D42" s="256"/>
      <c r="E42" s="134"/>
      <c r="F42" s="134"/>
      <c r="G42" s="128" t="s">
        <v>33</v>
      </c>
      <c r="H42" s="126"/>
      <c r="I42" s="126"/>
      <c r="J42" s="126"/>
      <c r="K42" s="134"/>
      <c r="L42" s="126" t="s">
        <v>95</v>
      </c>
      <c r="M42" s="139">
        <f t="shared" si="1"/>
        <v>399</v>
      </c>
      <c r="N42" s="140">
        <v>399</v>
      </c>
      <c r="O42" s="140"/>
      <c r="P42" s="140"/>
      <c r="Q42" s="140"/>
      <c r="R42" s="126">
        <v>2130701</v>
      </c>
      <c r="S42" s="126">
        <v>2130505</v>
      </c>
      <c r="T42" s="126" t="s">
        <v>35</v>
      </c>
      <c r="U42" s="126"/>
      <c r="V42" s="134"/>
      <c r="W42" s="126">
        <v>399</v>
      </c>
    </row>
    <row r="43" ht="24" spans="1:23">
      <c r="A43" s="134"/>
      <c r="B43" s="134"/>
      <c r="C43" s="134"/>
      <c r="D43" s="256"/>
      <c r="E43" s="134"/>
      <c r="F43" s="134"/>
      <c r="G43" s="128" t="s">
        <v>33</v>
      </c>
      <c r="H43" s="126"/>
      <c r="I43" s="126"/>
      <c r="J43" s="126"/>
      <c r="K43" s="134"/>
      <c r="L43" s="126" t="s">
        <v>95</v>
      </c>
      <c r="M43" s="139">
        <f t="shared" si="1"/>
        <v>146</v>
      </c>
      <c r="N43" s="140">
        <v>146</v>
      </c>
      <c r="O43" s="140"/>
      <c r="P43" s="140"/>
      <c r="Q43" s="140"/>
      <c r="R43" s="126">
        <v>2130701</v>
      </c>
      <c r="S43" s="126">
        <v>2130505</v>
      </c>
      <c r="T43" s="126" t="s">
        <v>35</v>
      </c>
      <c r="U43" s="126"/>
      <c r="V43" s="134"/>
      <c r="W43" s="126">
        <v>146</v>
      </c>
    </row>
    <row r="44" ht="24" spans="1:23">
      <c r="A44" s="134"/>
      <c r="B44" s="134"/>
      <c r="C44" s="134"/>
      <c r="D44" s="256"/>
      <c r="E44" s="134"/>
      <c r="F44" s="134"/>
      <c r="G44" s="128" t="s">
        <v>33</v>
      </c>
      <c r="H44" s="126"/>
      <c r="I44" s="126"/>
      <c r="J44" s="126"/>
      <c r="K44" s="134"/>
      <c r="L44" s="126" t="s">
        <v>95</v>
      </c>
      <c r="M44" s="139">
        <f t="shared" si="1"/>
        <v>375</v>
      </c>
      <c r="N44" s="140">
        <v>375</v>
      </c>
      <c r="O44" s="140"/>
      <c r="P44" s="140"/>
      <c r="Q44" s="140"/>
      <c r="R44" s="126">
        <v>2130701</v>
      </c>
      <c r="S44" s="126">
        <v>2130505</v>
      </c>
      <c r="T44" s="126" t="s">
        <v>35</v>
      </c>
      <c r="U44" s="126"/>
      <c r="V44" s="134"/>
      <c r="W44" s="126">
        <v>375</v>
      </c>
    </row>
    <row r="45" ht="24" spans="1:23">
      <c r="A45" s="134"/>
      <c r="B45" s="134"/>
      <c r="C45" s="134"/>
      <c r="D45" s="256"/>
      <c r="E45" s="134"/>
      <c r="F45" s="134"/>
      <c r="G45" s="128" t="s">
        <v>33</v>
      </c>
      <c r="H45" s="126"/>
      <c r="I45" s="126"/>
      <c r="J45" s="126"/>
      <c r="K45" s="134"/>
      <c r="L45" s="126" t="s">
        <v>96</v>
      </c>
      <c r="M45" s="139">
        <f t="shared" si="1"/>
        <v>299</v>
      </c>
      <c r="N45" s="140">
        <v>299</v>
      </c>
      <c r="O45" s="140"/>
      <c r="P45" s="140"/>
      <c r="Q45" s="140"/>
      <c r="R45" s="126">
        <v>2110402</v>
      </c>
      <c r="S45" s="126">
        <v>2130505</v>
      </c>
      <c r="T45" s="126" t="s">
        <v>59</v>
      </c>
      <c r="U45" s="142">
        <v>1</v>
      </c>
      <c r="V45" s="134"/>
      <c r="W45" s="126">
        <v>299</v>
      </c>
    </row>
    <row r="46" ht="24" spans="1:23">
      <c r="A46" s="134"/>
      <c r="B46" s="134"/>
      <c r="C46" s="134"/>
      <c r="D46" s="256"/>
      <c r="E46" s="134"/>
      <c r="F46" s="134"/>
      <c r="G46" s="128" t="s">
        <v>33</v>
      </c>
      <c r="H46" s="126"/>
      <c r="I46" s="126"/>
      <c r="J46" s="126"/>
      <c r="K46" s="134"/>
      <c r="L46" s="126" t="s">
        <v>97</v>
      </c>
      <c r="M46" s="139">
        <f t="shared" si="1"/>
        <v>118</v>
      </c>
      <c r="N46" s="140">
        <v>118</v>
      </c>
      <c r="O46" s="140"/>
      <c r="P46" s="140"/>
      <c r="Q46" s="140"/>
      <c r="R46" s="126">
        <v>2130135</v>
      </c>
      <c r="S46" s="126">
        <v>2130505</v>
      </c>
      <c r="T46" s="126" t="s">
        <v>35</v>
      </c>
      <c r="U46" s="126"/>
      <c r="V46" s="134"/>
      <c r="W46" s="126">
        <v>118</v>
      </c>
    </row>
    <row r="47" ht="24" spans="1:23">
      <c r="A47" s="134"/>
      <c r="B47" s="134"/>
      <c r="C47" s="134"/>
      <c r="D47" s="256"/>
      <c r="E47" s="134"/>
      <c r="F47" s="134"/>
      <c r="G47" s="128" t="s">
        <v>33</v>
      </c>
      <c r="H47" s="126"/>
      <c r="I47" s="126"/>
      <c r="J47" s="126"/>
      <c r="K47" s="134"/>
      <c r="L47" s="126" t="s">
        <v>93</v>
      </c>
      <c r="M47" s="139">
        <f t="shared" si="1"/>
        <v>239.2</v>
      </c>
      <c r="N47" s="140">
        <v>239.2</v>
      </c>
      <c r="O47" s="140"/>
      <c r="P47" s="140"/>
      <c r="Q47" s="140"/>
      <c r="R47" s="126">
        <v>2110499</v>
      </c>
      <c r="S47" s="126">
        <v>2130505</v>
      </c>
      <c r="T47" s="126" t="s">
        <v>59</v>
      </c>
      <c r="U47" s="142">
        <v>1</v>
      </c>
      <c r="V47" s="134"/>
      <c r="W47" s="126">
        <v>0</v>
      </c>
    </row>
    <row r="48" spans="1:23">
      <c r="A48" s="134"/>
      <c r="B48" s="134"/>
      <c r="C48" s="134"/>
      <c r="D48" s="256"/>
      <c r="E48" s="134"/>
      <c r="F48" s="134"/>
      <c r="G48" s="128" t="s">
        <v>33</v>
      </c>
      <c r="H48" s="126"/>
      <c r="I48" s="126"/>
      <c r="J48" s="126"/>
      <c r="K48" s="134"/>
      <c r="L48" s="126" t="s">
        <v>94</v>
      </c>
      <c r="M48" s="139">
        <f t="shared" si="1"/>
        <v>294.4</v>
      </c>
      <c r="N48" s="140">
        <v>294.4</v>
      </c>
      <c r="O48" s="140"/>
      <c r="P48" s="140"/>
      <c r="Q48" s="140"/>
      <c r="R48" s="126">
        <v>2130299</v>
      </c>
      <c r="S48" s="126">
        <v>2130505</v>
      </c>
      <c r="T48" s="126" t="s">
        <v>35</v>
      </c>
      <c r="U48" s="126"/>
      <c r="V48" s="134"/>
      <c r="W48" s="126">
        <v>0</v>
      </c>
    </row>
    <row r="49" ht="24" spans="1:23">
      <c r="A49" s="134"/>
      <c r="B49" s="134"/>
      <c r="C49" s="134"/>
      <c r="D49" s="256"/>
      <c r="E49" s="134"/>
      <c r="F49" s="134"/>
      <c r="G49" s="128" t="s">
        <v>33</v>
      </c>
      <c r="H49" s="126"/>
      <c r="I49" s="126"/>
      <c r="J49" s="126"/>
      <c r="K49" s="134"/>
      <c r="L49" s="126" t="s">
        <v>98</v>
      </c>
      <c r="M49" s="139">
        <f t="shared" si="1"/>
        <v>6.12</v>
      </c>
      <c r="N49" s="140">
        <v>6.12</v>
      </c>
      <c r="O49" s="140"/>
      <c r="P49" s="140"/>
      <c r="Q49" s="140"/>
      <c r="R49" s="126">
        <v>2160299</v>
      </c>
      <c r="S49" s="126">
        <v>2130505</v>
      </c>
      <c r="T49" s="126" t="s">
        <v>59</v>
      </c>
      <c r="U49" s="142">
        <v>1</v>
      </c>
      <c r="V49" s="134"/>
      <c r="W49" s="126">
        <v>0</v>
      </c>
    </row>
    <row r="50" spans="1:23">
      <c r="A50" s="134"/>
      <c r="B50" s="134"/>
      <c r="C50" s="134"/>
      <c r="D50" s="256"/>
      <c r="E50" s="134"/>
      <c r="F50" s="134"/>
      <c r="G50" s="128" t="s">
        <v>33</v>
      </c>
      <c r="H50" s="126"/>
      <c r="I50" s="126"/>
      <c r="J50" s="126"/>
      <c r="K50" s="134"/>
      <c r="L50" s="126" t="s">
        <v>92</v>
      </c>
      <c r="M50" s="139">
        <f t="shared" si="1"/>
        <v>178</v>
      </c>
      <c r="N50" s="140">
        <v>178</v>
      </c>
      <c r="O50" s="140"/>
      <c r="P50" s="140"/>
      <c r="Q50" s="140"/>
      <c r="R50" s="126">
        <v>2130153</v>
      </c>
      <c r="S50" s="126">
        <v>2130505</v>
      </c>
      <c r="T50" s="126" t="s">
        <v>35</v>
      </c>
      <c r="U50" s="126"/>
      <c r="V50" s="134"/>
      <c r="W50" s="126">
        <v>0</v>
      </c>
    </row>
    <row r="51" ht="24" spans="1:23">
      <c r="A51" s="134"/>
      <c r="B51" s="134"/>
      <c r="C51" s="134"/>
      <c r="D51" s="256"/>
      <c r="E51" s="134"/>
      <c r="F51" s="134"/>
      <c r="G51" s="128" t="s">
        <v>33</v>
      </c>
      <c r="H51" s="126"/>
      <c r="I51" s="126"/>
      <c r="J51" s="126"/>
      <c r="K51" s="134"/>
      <c r="L51" s="126" t="s">
        <v>95</v>
      </c>
      <c r="M51" s="139">
        <f t="shared" si="1"/>
        <v>109</v>
      </c>
      <c r="N51" s="140">
        <v>109</v>
      </c>
      <c r="O51" s="140"/>
      <c r="P51" s="140"/>
      <c r="Q51" s="140"/>
      <c r="R51" s="126">
        <v>2130701</v>
      </c>
      <c r="S51" s="126">
        <v>2130505</v>
      </c>
      <c r="T51" s="126" t="s">
        <v>35</v>
      </c>
      <c r="U51" s="126"/>
      <c r="V51" s="134"/>
      <c r="W51" s="126">
        <v>0</v>
      </c>
    </row>
    <row r="52" spans="1:23">
      <c r="A52" s="134"/>
      <c r="B52" s="134"/>
      <c r="C52" s="134"/>
      <c r="D52" s="256"/>
      <c r="E52" s="134"/>
      <c r="F52" s="134"/>
      <c r="G52" s="128" t="s">
        <v>33</v>
      </c>
      <c r="H52" s="126"/>
      <c r="I52" s="126"/>
      <c r="J52" s="126"/>
      <c r="K52" s="134"/>
      <c r="L52" s="126" t="s">
        <v>99</v>
      </c>
      <c r="M52" s="139">
        <f t="shared" si="1"/>
        <v>914</v>
      </c>
      <c r="N52" s="140">
        <v>914</v>
      </c>
      <c r="O52" s="140"/>
      <c r="P52" s="140"/>
      <c r="Q52" s="140"/>
      <c r="R52" s="126">
        <v>2130122</v>
      </c>
      <c r="S52" s="126">
        <v>2130505</v>
      </c>
      <c r="T52" s="126" t="s">
        <v>35</v>
      </c>
      <c r="U52" s="126"/>
      <c r="V52" s="134"/>
      <c r="W52" s="126">
        <v>0</v>
      </c>
    </row>
    <row r="53" spans="1:23">
      <c r="A53" s="132"/>
      <c r="B53" s="132"/>
      <c r="C53" s="132"/>
      <c r="D53" s="257"/>
      <c r="E53" s="132"/>
      <c r="F53" s="132"/>
      <c r="G53" s="128" t="s">
        <v>33</v>
      </c>
      <c r="H53" s="126"/>
      <c r="I53" s="126"/>
      <c r="J53" s="126"/>
      <c r="K53" s="132"/>
      <c r="L53" s="126" t="s">
        <v>100</v>
      </c>
      <c r="M53" s="139">
        <f t="shared" si="1"/>
        <v>84.292</v>
      </c>
      <c r="N53" s="140">
        <v>84.292</v>
      </c>
      <c r="O53" s="140"/>
      <c r="P53" s="140"/>
      <c r="Q53" s="140"/>
      <c r="R53" s="126">
        <v>2300225</v>
      </c>
      <c r="S53" s="126">
        <v>2130505</v>
      </c>
      <c r="T53" s="126" t="s">
        <v>35</v>
      </c>
      <c r="U53" s="126"/>
      <c r="V53" s="132"/>
      <c r="W53" s="126">
        <v>84.292</v>
      </c>
    </row>
    <row r="54" ht="55" customHeight="1" spans="1:23">
      <c r="A54" s="129">
        <f>IF(B54="","",COUNTA(B$7:B54))</f>
        <v>16</v>
      </c>
      <c r="B54" s="129" t="s">
        <v>101</v>
      </c>
      <c r="C54" s="129" t="s">
        <v>90</v>
      </c>
      <c r="D54" s="255">
        <v>2020.07</v>
      </c>
      <c r="E54" s="129" t="s">
        <v>31</v>
      </c>
      <c r="F54" s="129" t="s">
        <v>102</v>
      </c>
      <c r="G54" s="128" t="s">
        <v>33</v>
      </c>
      <c r="H54" s="126"/>
      <c r="I54" s="126"/>
      <c r="J54" s="126"/>
      <c r="K54" s="129">
        <v>794</v>
      </c>
      <c r="L54" s="126" t="s">
        <v>99</v>
      </c>
      <c r="M54" s="139">
        <f t="shared" si="1"/>
        <v>308</v>
      </c>
      <c r="N54" s="140">
        <v>308</v>
      </c>
      <c r="O54" s="140"/>
      <c r="P54" s="140"/>
      <c r="Q54" s="140"/>
      <c r="R54" s="126">
        <v>2130199</v>
      </c>
      <c r="S54" s="126">
        <v>2130505</v>
      </c>
      <c r="T54" s="126" t="s">
        <v>35</v>
      </c>
      <c r="U54" s="126"/>
      <c r="V54" s="129">
        <v>2020.11</v>
      </c>
      <c r="W54" s="126">
        <v>5.60919</v>
      </c>
    </row>
    <row r="55" ht="55" customHeight="1" spans="1:23">
      <c r="A55" s="132"/>
      <c r="B55" s="132"/>
      <c r="C55" s="132"/>
      <c r="D55" s="257"/>
      <c r="E55" s="132"/>
      <c r="F55" s="132"/>
      <c r="G55" s="128" t="s">
        <v>33</v>
      </c>
      <c r="H55" s="126"/>
      <c r="I55" s="126"/>
      <c r="J55" s="126"/>
      <c r="K55" s="132"/>
      <c r="L55" s="126" t="s">
        <v>93</v>
      </c>
      <c r="M55" s="139">
        <f t="shared" si="1"/>
        <v>380</v>
      </c>
      <c r="N55" s="140">
        <v>380</v>
      </c>
      <c r="O55" s="140"/>
      <c r="P55" s="140"/>
      <c r="Q55" s="140"/>
      <c r="R55" s="126">
        <v>2130236</v>
      </c>
      <c r="S55" s="126">
        <v>2130505</v>
      </c>
      <c r="T55" s="126" t="s">
        <v>35</v>
      </c>
      <c r="U55" s="126"/>
      <c r="V55" s="132"/>
      <c r="W55" s="126">
        <v>0</v>
      </c>
    </row>
    <row r="56" ht="60" customHeight="1" spans="1:23">
      <c r="A56" s="129">
        <f>IF(B56="","",COUNTA(B$7:B56))</f>
        <v>17</v>
      </c>
      <c r="B56" s="129" t="s">
        <v>103</v>
      </c>
      <c r="C56" s="129" t="s">
        <v>104</v>
      </c>
      <c r="D56" s="255">
        <v>2020.1</v>
      </c>
      <c r="E56" s="129" t="s">
        <v>31</v>
      </c>
      <c r="F56" s="129" t="s">
        <v>105</v>
      </c>
      <c r="G56" s="128" t="s">
        <v>33</v>
      </c>
      <c r="H56" s="126"/>
      <c r="I56" s="126"/>
      <c r="J56" s="126"/>
      <c r="K56" s="129">
        <v>350</v>
      </c>
      <c r="L56" s="126" t="s">
        <v>34</v>
      </c>
      <c r="M56" s="139">
        <f t="shared" si="1"/>
        <v>1429</v>
      </c>
      <c r="N56" s="140">
        <v>1429</v>
      </c>
      <c r="O56" s="140"/>
      <c r="P56" s="140"/>
      <c r="Q56" s="140"/>
      <c r="R56" s="126">
        <v>2130504</v>
      </c>
      <c r="S56" s="126">
        <v>2130504</v>
      </c>
      <c r="T56" s="126" t="s">
        <v>35</v>
      </c>
      <c r="U56" s="126"/>
      <c r="V56" s="129">
        <v>2020.11</v>
      </c>
      <c r="W56" s="126">
        <v>1429</v>
      </c>
    </row>
    <row r="57" ht="60" customHeight="1" spans="1:23">
      <c r="A57" s="132"/>
      <c r="B57" s="132"/>
      <c r="C57" s="132"/>
      <c r="D57" s="257"/>
      <c r="E57" s="132"/>
      <c r="F57" s="132"/>
      <c r="G57" s="128" t="s">
        <v>33</v>
      </c>
      <c r="H57" s="126"/>
      <c r="I57" s="126"/>
      <c r="J57" s="126"/>
      <c r="K57" s="132"/>
      <c r="L57" s="126" t="s">
        <v>34</v>
      </c>
      <c r="M57" s="139">
        <f t="shared" si="1"/>
        <v>200</v>
      </c>
      <c r="N57" s="140">
        <v>200</v>
      </c>
      <c r="O57" s="140"/>
      <c r="P57" s="140"/>
      <c r="Q57" s="140"/>
      <c r="R57" s="126">
        <v>2130504</v>
      </c>
      <c r="S57" s="126">
        <v>2130504</v>
      </c>
      <c r="T57" s="126" t="s">
        <v>35</v>
      </c>
      <c r="U57" s="126"/>
      <c r="V57" s="132"/>
      <c r="W57" s="126">
        <v>117.587806</v>
      </c>
    </row>
    <row r="58" ht="72" spans="1:23">
      <c r="A58" s="126">
        <f>IF(B58="","",COUNTA(B$7:B58))</f>
        <v>18</v>
      </c>
      <c r="B58" s="126" t="s">
        <v>106</v>
      </c>
      <c r="C58" s="126" t="s">
        <v>107</v>
      </c>
      <c r="D58" s="177">
        <v>2020.06</v>
      </c>
      <c r="E58" s="126" t="s">
        <v>31</v>
      </c>
      <c r="F58" s="126" t="s">
        <v>108</v>
      </c>
      <c r="G58" s="128" t="s">
        <v>33</v>
      </c>
      <c r="H58" s="126"/>
      <c r="I58" s="126"/>
      <c r="J58" s="126"/>
      <c r="K58" s="126"/>
      <c r="L58" s="126" t="s">
        <v>92</v>
      </c>
      <c r="M58" s="139">
        <f t="shared" si="1"/>
        <v>1208.79</v>
      </c>
      <c r="N58" s="140">
        <v>1208.79</v>
      </c>
      <c r="O58" s="140"/>
      <c r="P58" s="140"/>
      <c r="Q58" s="140"/>
      <c r="R58" s="126">
        <v>2130153</v>
      </c>
      <c r="S58" s="126">
        <v>2130504</v>
      </c>
      <c r="T58" s="126" t="s">
        <v>35</v>
      </c>
      <c r="U58" s="126"/>
      <c r="V58" s="126">
        <v>2020.09</v>
      </c>
      <c r="W58" s="126">
        <v>932.977312</v>
      </c>
    </row>
    <row r="59" ht="19" customHeight="1" spans="1:23">
      <c r="A59" s="129">
        <f>IF(B59="","",COUNTA(B$7:B59))</f>
        <v>19</v>
      </c>
      <c r="B59" s="129" t="s">
        <v>109</v>
      </c>
      <c r="C59" s="129" t="s">
        <v>110</v>
      </c>
      <c r="D59" s="255">
        <v>2021.06</v>
      </c>
      <c r="E59" s="129" t="s">
        <v>31</v>
      </c>
      <c r="F59" s="129" t="s">
        <v>111</v>
      </c>
      <c r="G59" s="128" t="s">
        <v>33</v>
      </c>
      <c r="H59" s="126"/>
      <c r="I59" s="126"/>
      <c r="J59" s="126"/>
      <c r="K59" s="129">
        <v>300</v>
      </c>
      <c r="L59" s="126" t="s">
        <v>92</v>
      </c>
      <c r="M59" s="139">
        <f t="shared" si="1"/>
        <v>1685.402</v>
      </c>
      <c r="N59" s="140">
        <v>1685.402</v>
      </c>
      <c r="O59" s="140"/>
      <c r="P59" s="140"/>
      <c r="Q59" s="140"/>
      <c r="R59" s="126">
        <v>2130153</v>
      </c>
      <c r="S59" s="126">
        <v>2130504</v>
      </c>
      <c r="T59" s="126" t="s">
        <v>35</v>
      </c>
      <c r="U59" s="126"/>
      <c r="V59" s="129">
        <v>2020.11</v>
      </c>
      <c r="W59" s="126">
        <v>1685.402</v>
      </c>
    </row>
    <row r="60" ht="19" customHeight="1" spans="1:23">
      <c r="A60" s="134"/>
      <c r="B60" s="134"/>
      <c r="C60" s="134"/>
      <c r="D60" s="256"/>
      <c r="E60" s="134"/>
      <c r="F60" s="134"/>
      <c r="G60" s="128" t="s">
        <v>33</v>
      </c>
      <c r="H60" s="126"/>
      <c r="I60" s="126"/>
      <c r="J60" s="126"/>
      <c r="K60" s="134"/>
      <c r="L60" s="126" t="s">
        <v>112</v>
      </c>
      <c r="M60" s="139">
        <f t="shared" si="1"/>
        <v>10.9</v>
      </c>
      <c r="N60" s="140"/>
      <c r="O60" s="167">
        <v>10.9</v>
      </c>
      <c r="P60" s="140"/>
      <c r="Q60" s="140"/>
      <c r="R60" s="126">
        <v>2130153</v>
      </c>
      <c r="S60" s="126">
        <v>2130504</v>
      </c>
      <c r="T60" s="126" t="s">
        <v>35</v>
      </c>
      <c r="U60" s="126"/>
      <c r="V60" s="134"/>
      <c r="W60" s="126">
        <v>10.9</v>
      </c>
    </row>
    <row r="61" ht="28" customHeight="1" spans="1:23">
      <c r="A61" s="134"/>
      <c r="B61" s="134"/>
      <c r="C61" s="134"/>
      <c r="D61" s="256"/>
      <c r="E61" s="134"/>
      <c r="F61" s="134"/>
      <c r="G61" s="128" t="s">
        <v>33</v>
      </c>
      <c r="H61" s="126"/>
      <c r="I61" s="126"/>
      <c r="J61" s="126"/>
      <c r="K61" s="134"/>
      <c r="L61" s="126" t="s">
        <v>66</v>
      </c>
      <c r="M61" s="139">
        <f t="shared" si="1"/>
        <v>42.4</v>
      </c>
      <c r="N61" s="140"/>
      <c r="O61" s="140">
        <v>42.4</v>
      </c>
      <c r="P61" s="140"/>
      <c r="Q61" s="140"/>
      <c r="R61" s="126">
        <v>2110402</v>
      </c>
      <c r="S61" s="126">
        <v>2130504</v>
      </c>
      <c r="T61" s="126" t="s">
        <v>59</v>
      </c>
      <c r="U61" s="142">
        <v>1</v>
      </c>
      <c r="V61" s="134"/>
      <c r="W61" s="126">
        <v>42.4</v>
      </c>
    </row>
    <row r="62" ht="28" customHeight="1" spans="1:23">
      <c r="A62" s="134"/>
      <c r="B62" s="134"/>
      <c r="C62" s="134"/>
      <c r="D62" s="256"/>
      <c r="E62" s="134"/>
      <c r="F62" s="134"/>
      <c r="G62" s="128" t="s">
        <v>33</v>
      </c>
      <c r="H62" s="126"/>
      <c r="I62" s="126"/>
      <c r="J62" s="126"/>
      <c r="K62" s="134"/>
      <c r="L62" s="126" t="s">
        <v>96</v>
      </c>
      <c r="M62" s="139">
        <f t="shared" si="1"/>
        <v>58.97</v>
      </c>
      <c r="N62" s="140">
        <v>58.97</v>
      </c>
      <c r="O62" s="140"/>
      <c r="P62" s="140"/>
      <c r="Q62" s="140"/>
      <c r="R62" s="126">
        <v>2110402</v>
      </c>
      <c r="S62" s="126">
        <v>2130504</v>
      </c>
      <c r="T62" s="126" t="s">
        <v>59</v>
      </c>
      <c r="U62" s="142">
        <v>1</v>
      </c>
      <c r="V62" s="134"/>
      <c r="W62" s="126">
        <v>58.97</v>
      </c>
    </row>
    <row r="63" ht="28" customHeight="1" spans="1:23">
      <c r="A63" s="134"/>
      <c r="B63" s="134"/>
      <c r="C63" s="134"/>
      <c r="D63" s="256"/>
      <c r="E63" s="134"/>
      <c r="F63" s="134"/>
      <c r="G63" s="128" t="s">
        <v>33</v>
      </c>
      <c r="H63" s="126"/>
      <c r="I63" s="126"/>
      <c r="J63" s="126"/>
      <c r="K63" s="134"/>
      <c r="L63" s="126" t="s">
        <v>34</v>
      </c>
      <c r="M63" s="139">
        <f t="shared" si="1"/>
        <v>986</v>
      </c>
      <c r="N63" s="140">
        <v>986</v>
      </c>
      <c r="O63" s="140"/>
      <c r="P63" s="140"/>
      <c r="Q63" s="140"/>
      <c r="R63" s="126">
        <v>2130504</v>
      </c>
      <c r="S63" s="126">
        <v>2130504</v>
      </c>
      <c r="T63" s="126" t="s">
        <v>35</v>
      </c>
      <c r="U63" s="126"/>
      <c r="V63" s="134"/>
      <c r="W63" s="126">
        <v>667.537098</v>
      </c>
    </row>
    <row r="64" ht="19" customHeight="1" spans="1:23">
      <c r="A64" s="134"/>
      <c r="B64" s="134"/>
      <c r="C64" s="134"/>
      <c r="D64" s="256"/>
      <c r="E64" s="134"/>
      <c r="F64" s="134"/>
      <c r="G64" s="128" t="s">
        <v>33</v>
      </c>
      <c r="H64" s="126"/>
      <c r="I64" s="126"/>
      <c r="J64" s="126"/>
      <c r="K64" s="134"/>
      <c r="L64" s="126" t="s">
        <v>113</v>
      </c>
      <c r="M64" s="139">
        <f t="shared" si="1"/>
        <v>398</v>
      </c>
      <c r="N64" s="140"/>
      <c r="O64" s="140">
        <v>398</v>
      </c>
      <c r="P64" s="140"/>
      <c r="Q64" s="140"/>
      <c r="R64" s="126">
        <v>2210105</v>
      </c>
      <c r="S64" s="126">
        <v>2130504</v>
      </c>
      <c r="T64" s="126" t="s">
        <v>59</v>
      </c>
      <c r="U64" s="142">
        <v>1</v>
      </c>
      <c r="V64" s="134"/>
      <c r="W64" s="126">
        <v>398</v>
      </c>
    </row>
    <row r="65" ht="19" customHeight="1" spans="1:23">
      <c r="A65" s="132"/>
      <c r="B65" s="132"/>
      <c r="C65" s="132"/>
      <c r="D65" s="257"/>
      <c r="E65" s="132"/>
      <c r="F65" s="132"/>
      <c r="G65" s="128" t="s">
        <v>33</v>
      </c>
      <c r="H65" s="126"/>
      <c r="I65" s="126"/>
      <c r="J65" s="126"/>
      <c r="K65" s="132"/>
      <c r="L65" s="126" t="s">
        <v>114</v>
      </c>
      <c r="M65" s="139">
        <f t="shared" si="1"/>
        <v>4.2</v>
      </c>
      <c r="N65" s="140"/>
      <c r="O65" s="140">
        <v>4.2</v>
      </c>
      <c r="P65" s="140"/>
      <c r="Q65" s="140"/>
      <c r="R65" s="126">
        <v>2130122</v>
      </c>
      <c r="S65" s="126">
        <v>2130504</v>
      </c>
      <c r="T65" s="126" t="s">
        <v>35</v>
      </c>
      <c r="U65" s="126"/>
      <c r="V65" s="132"/>
      <c r="W65" s="126">
        <v>4.2</v>
      </c>
    </row>
    <row r="66" ht="90" customHeight="1" spans="1:23">
      <c r="A66" s="126">
        <f>IF(B66="","",COUNTA(B$7:B66))</f>
        <v>20</v>
      </c>
      <c r="B66" s="126" t="s">
        <v>115</v>
      </c>
      <c r="C66" s="126" t="s">
        <v>116</v>
      </c>
      <c r="D66" s="177">
        <v>2020.1</v>
      </c>
      <c r="E66" s="126" t="s">
        <v>117</v>
      </c>
      <c r="F66" s="126" t="s">
        <v>118</v>
      </c>
      <c r="G66" s="128" t="s">
        <v>33</v>
      </c>
      <c r="H66" s="126"/>
      <c r="I66" s="126"/>
      <c r="J66" s="126"/>
      <c r="K66" s="126">
        <v>1280</v>
      </c>
      <c r="L66" s="126" t="s">
        <v>34</v>
      </c>
      <c r="M66" s="139">
        <f t="shared" si="1"/>
        <v>1350</v>
      </c>
      <c r="N66" s="140">
        <v>1350</v>
      </c>
      <c r="O66" s="140"/>
      <c r="P66" s="140"/>
      <c r="Q66" s="140"/>
      <c r="R66" s="126">
        <v>2130505</v>
      </c>
      <c r="S66" s="126">
        <v>2130505</v>
      </c>
      <c r="T66" s="126" t="s">
        <v>35</v>
      </c>
      <c r="U66" s="126"/>
      <c r="V66" s="126">
        <v>2020.11</v>
      </c>
      <c r="W66" s="126">
        <v>1214.27615</v>
      </c>
    </row>
    <row r="67" ht="49" customHeight="1" spans="1:23">
      <c r="A67" s="126">
        <f>IF(B67="","",COUNTA(B$7:B67))</f>
        <v>21</v>
      </c>
      <c r="B67" s="126" t="s">
        <v>119</v>
      </c>
      <c r="C67" s="126" t="s">
        <v>120</v>
      </c>
      <c r="D67" s="177">
        <v>2020.1</v>
      </c>
      <c r="E67" s="126" t="s">
        <v>75</v>
      </c>
      <c r="F67" s="126" t="s">
        <v>121</v>
      </c>
      <c r="G67" s="128" t="s">
        <v>33</v>
      </c>
      <c r="H67" s="126"/>
      <c r="I67" s="126"/>
      <c r="J67" s="126"/>
      <c r="K67" s="126">
        <v>2283</v>
      </c>
      <c r="L67" s="126" t="s">
        <v>34</v>
      </c>
      <c r="M67" s="139">
        <f t="shared" si="1"/>
        <v>400</v>
      </c>
      <c r="N67" s="140">
        <v>400</v>
      </c>
      <c r="O67" s="140"/>
      <c r="P67" s="140"/>
      <c r="Q67" s="140"/>
      <c r="R67" s="126">
        <v>2130505</v>
      </c>
      <c r="S67" s="126">
        <v>2130505</v>
      </c>
      <c r="T67" s="126" t="s">
        <v>35</v>
      </c>
      <c r="U67" s="126"/>
      <c r="V67" s="126">
        <v>2020.11</v>
      </c>
      <c r="W67" s="126">
        <v>349.777745</v>
      </c>
    </row>
    <row r="68" ht="49" customHeight="1" spans="1:23">
      <c r="A68" s="129">
        <f>IF(B68="","",COUNTA(B$7:B68))</f>
        <v>22</v>
      </c>
      <c r="B68" s="129" t="s">
        <v>122</v>
      </c>
      <c r="C68" s="129" t="s">
        <v>123</v>
      </c>
      <c r="D68" s="255">
        <v>2020.1</v>
      </c>
      <c r="E68" s="129" t="s">
        <v>124</v>
      </c>
      <c r="F68" s="129" t="s">
        <v>125</v>
      </c>
      <c r="G68" s="128" t="s">
        <v>33</v>
      </c>
      <c r="H68" s="126"/>
      <c r="I68" s="126"/>
      <c r="J68" s="126"/>
      <c r="K68" s="129">
        <v>8000</v>
      </c>
      <c r="L68" s="126" t="s">
        <v>113</v>
      </c>
      <c r="M68" s="139">
        <f t="shared" si="1"/>
        <v>600</v>
      </c>
      <c r="N68" s="140"/>
      <c r="O68" s="140">
        <v>600</v>
      </c>
      <c r="P68" s="140"/>
      <c r="Q68" s="140"/>
      <c r="R68" s="126">
        <v>2210105</v>
      </c>
      <c r="S68" s="126">
        <v>2130505</v>
      </c>
      <c r="T68" s="126" t="s">
        <v>59</v>
      </c>
      <c r="U68" s="142">
        <v>1</v>
      </c>
      <c r="V68" s="129">
        <v>2020.11</v>
      </c>
      <c r="W68" s="126">
        <v>600</v>
      </c>
    </row>
    <row r="69" ht="49" customHeight="1" spans="1:23">
      <c r="A69" s="132"/>
      <c r="B69" s="132"/>
      <c r="C69" s="132"/>
      <c r="D69" s="257"/>
      <c r="E69" s="132"/>
      <c r="F69" s="132"/>
      <c r="G69" s="128" t="s">
        <v>33</v>
      </c>
      <c r="H69" s="126"/>
      <c r="I69" s="126"/>
      <c r="J69" s="126"/>
      <c r="K69" s="132"/>
      <c r="L69" s="126" t="s">
        <v>34</v>
      </c>
      <c r="M69" s="139">
        <f t="shared" si="1"/>
        <v>45</v>
      </c>
      <c r="N69" s="140">
        <v>45</v>
      </c>
      <c r="O69" s="140"/>
      <c r="P69" s="140"/>
      <c r="Q69" s="140"/>
      <c r="R69" s="126">
        <v>2130505</v>
      </c>
      <c r="S69" s="126">
        <v>2130505</v>
      </c>
      <c r="T69" s="126" t="s">
        <v>35</v>
      </c>
      <c r="U69" s="126"/>
      <c r="V69" s="132"/>
      <c r="W69" s="126">
        <v>0</v>
      </c>
    </row>
    <row r="70" ht="78" customHeight="1" spans="1:23">
      <c r="A70" s="129">
        <f>IF(B70="","",COUNTA(B$7:B70))</f>
        <v>23</v>
      </c>
      <c r="B70" s="129" t="s">
        <v>126</v>
      </c>
      <c r="C70" s="129" t="s">
        <v>79</v>
      </c>
      <c r="D70" s="255">
        <v>2020.1</v>
      </c>
      <c r="E70" s="129" t="s">
        <v>83</v>
      </c>
      <c r="F70" s="129" t="s">
        <v>127</v>
      </c>
      <c r="G70" s="128" t="s">
        <v>33</v>
      </c>
      <c r="H70" s="126"/>
      <c r="I70" s="126"/>
      <c r="J70" s="126"/>
      <c r="K70" s="129">
        <v>52</v>
      </c>
      <c r="L70" s="126" t="s">
        <v>36</v>
      </c>
      <c r="M70" s="139">
        <f t="shared" si="1"/>
        <v>186</v>
      </c>
      <c r="N70" s="140"/>
      <c r="O70" s="140">
        <v>186</v>
      </c>
      <c r="P70" s="140"/>
      <c r="Q70" s="140"/>
      <c r="R70" s="126">
        <v>2130505</v>
      </c>
      <c r="S70" s="126">
        <v>2130505</v>
      </c>
      <c r="T70" s="126" t="s">
        <v>35</v>
      </c>
      <c r="U70" s="126"/>
      <c r="V70" s="129">
        <v>2020.11</v>
      </c>
      <c r="W70" s="126">
        <v>0</v>
      </c>
    </row>
    <row r="71" ht="49" customHeight="1" spans="1:23">
      <c r="A71" s="132"/>
      <c r="B71" s="132"/>
      <c r="C71" s="132"/>
      <c r="D71" s="257"/>
      <c r="E71" s="132"/>
      <c r="F71" s="132"/>
      <c r="G71" s="128" t="s">
        <v>33</v>
      </c>
      <c r="H71" s="126"/>
      <c r="I71" s="126"/>
      <c r="J71" s="126"/>
      <c r="K71" s="132"/>
      <c r="L71" s="126" t="s">
        <v>94</v>
      </c>
      <c r="M71" s="139">
        <f t="shared" ref="M71:M134" si="2">SUM(N71:Q71)</f>
        <v>1737.7</v>
      </c>
      <c r="N71" s="140">
        <v>1737.7</v>
      </c>
      <c r="O71" s="140"/>
      <c r="P71" s="140"/>
      <c r="Q71" s="140"/>
      <c r="R71" s="126">
        <v>2130299</v>
      </c>
      <c r="S71" s="126">
        <v>2130505</v>
      </c>
      <c r="T71" s="126" t="s">
        <v>35</v>
      </c>
      <c r="U71" s="126"/>
      <c r="V71" s="132"/>
      <c r="W71" s="126">
        <v>1371.614777</v>
      </c>
    </row>
    <row r="72" ht="49" customHeight="1" spans="1:23">
      <c r="A72" s="129">
        <f>IF(B72="","",COUNTA(B$7:B72))</f>
        <v>24</v>
      </c>
      <c r="B72" s="129" t="s">
        <v>128</v>
      </c>
      <c r="C72" s="129" t="s">
        <v>129</v>
      </c>
      <c r="D72" s="255">
        <v>2020.1</v>
      </c>
      <c r="E72" s="129" t="s">
        <v>31</v>
      </c>
      <c r="F72" s="129" t="s">
        <v>130</v>
      </c>
      <c r="G72" s="128" t="s">
        <v>33</v>
      </c>
      <c r="H72" s="126"/>
      <c r="I72" s="126"/>
      <c r="J72" s="126"/>
      <c r="K72" s="129">
        <v>2000</v>
      </c>
      <c r="L72" s="126" t="s">
        <v>131</v>
      </c>
      <c r="M72" s="139">
        <f t="shared" si="2"/>
        <v>1000</v>
      </c>
      <c r="N72" s="140">
        <v>1000</v>
      </c>
      <c r="O72" s="140"/>
      <c r="P72" s="140"/>
      <c r="Q72" s="140"/>
      <c r="R72" s="126">
        <v>2210105</v>
      </c>
      <c r="S72" s="126">
        <v>2130505</v>
      </c>
      <c r="T72" s="126" t="s">
        <v>59</v>
      </c>
      <c r="U72" s="142">
        <v>1</v>
      </c>
      <c r="V72" s="129">
        <v>2020.11</v>
      </c>
      <c r="W72" s="126">
        <v>406.5</v>
      </c>
    </row>
    <row r="73" ht="49" customHeight="1" spans="1:23">
      <c r="A73" s="132"/>
      <c r="B73" s="132"/>
      <c r="C73" s="132"/>
      <c r="D73" s="257"/>
      <c r="E73" s="132"/>
      <c r="F73" s="132"/>
      <c r="G73" s="128" t="s">
        <v>33</v>
      </c>
      <c r="H73" s="126"/>
      <c r="I73" s="126"/>
      <c r="J73" s="126"/>
      <c r="K73" s="132"/>
      <c r="L73" s="126" t="s">
        <v>34</v>
      </c>
      <c r="M73" s="139">
        <f t="shared" si="2"/>
        <v>1117.5869</v>
      </c>
      <c r="N73" s="140">
        <v>1117.5869</v>
      </c>
      <c r="O73" s="140"/>
      <c r="P73" s="140"/>
      <c r="Q73" s="140"/>
      <c r="R73" s="126">
        <v>2130505</v>
      </c>
      <c r="S73" s="126">
        <v>2130505</v>
      </c>
      <c r="T73" s="126" t="s">
        <v>35</v>
      </c>
      <c r="U73" s="126"/>
      <c r="V73" s="132"/>
      <c r="W73" s="126"/>
    </row>
    <row r="74" ht="49" customHeight="1" spans="1:23">
      <c r="A74" s="129">
        <f>IF(B74="","",COUNTA(B$7:B74))</f>
        <v>25</v>
      </c>
      <c r="B74" s="129" t="s">
        <v>132</v>
      </c>
      <c r="C74" s="129" t="s">
        <v>133</v>
      </c>
      <c r="D74" s="255">
        <v>2020.1</v>
      </c>
      <c r="E74" s="129" t="s">
        <v>31</v>
      </c>
      <c r="F74" s="129" t="s">
        <v>134</v>
      </c>
      <c r="G74" s="128" t="s">
        <v>33</v>
      </c>
      <c r="H74" s="126"/>
      <c r="I74" s="126"/>
      <c r="J74" s="126"/>
      <c r="K74" s="129">
        <v>500</v>
      </c>
      <c r="L74" s="126" t="s">
        <v>57</v>
      </c>
      <c r="M74" s="139">
        <f t="shared" si="2"/>
        <v>728.071407</v>
      </c>
      <c r="N74" s="140"/>
      <c r="O74" s="140"/>
      <c r="P74" s="140"/>
      <c r="Q74" s="140">
        <v>728.071407</v>
      </c>
      <c r="R74" s="126">
        <v>2130505</v>
      </c>
      <c r="S74" s="126">
        <v>2130505</v>
      </c>
      <c r="T74" s="126" t="s">
        <v>35</v>
      </c>
      <c r="U74" s="126"/>
      <c r="V74" s="129">
        <v>2020.11</v>
      </c>
      <c r="W74" s="126">
        <v>229.1163</v>
      </c>
    </row>
    <row r="75" ht="49" customHeight="1" spans="1:23">
      <c r="A75" s="132"/>
      <c r="B75" s="132"/>
      <c r="C75" s="132"/>
      <c r="D75" s="257"/>
      <c r="E75" s="132"/>
      <c r="F75" s="132"/>
      <c r="G75" s="128" t="s">
        <v>33</v>
      </c>
      <c r="H75" s="126"/>
      <c r="I75" s="126"/>
      <c r="J75" s="126"/>
      <c r="K75" s="132"/>
      <c r="L75" s="126" t="s">
        <v>34</v>
      </c>
      <c r="M75" s="139">
        <f t="shared" si="2"/>
        <v>1071</v>
      </c>
      <c r="N75" s="140">
        <v>1071</v>
      </c>
      <c r="O75" s="140"/>
      <c r="P75" s="140"/>
      <c r="Q75" s="140"/>
      <c r="R75" s="126">
        <v>2130505</v>
      </c>
      <c r="S75" s="126">
        <v>2130505</v>
      </c>
      <c r="T75" s="126" t="s">
        <v>35</v>
      </c>
      <c r="U75" s="126"/>
      <c r="V75" s="132"/>
      <c r="W75" s="126">
        <v>4.5</v>
      </c>
    </row>
    <row r="76" ht="38" customHeight="1" spans="1:23">
      <c r="A76" s="129">
        <f>IF(B76="","",COUNTA(B$7:B76))</f>
        <v>26</v>
      </c>
      <c r="B76" s="129" t="s">
        <v>135</v>
      </c>
      <c r="C76" s="129" t="s">
        <v>136</v>
      </c>
      <c r="D76" s="255">
        <v>2020.1</v>
      </c>
      <c r="E76" s="129" t="s">
        <v>31</v>
      </c>
      <c r="F76" s="129" t="s">
        <v>137</v>
      </c>
      <c r="G76" s="128" t="s">
        <v>33</v>
      </c>
      <c r="H76" s="126"/>
      <c r="I76" s="126"/>
      <c r="J76" s="126"/>
      <c r="K76" s="129">
        <v>1280</v>
      </c>
      <c r="L76" s="126" t="s">
        <v>34</v>
      </c>
      <c r="M76" s="139">
        <f t="shared" si="2"/>
        <v>970</v>
      </c>
      <c r="N76" s="140">
        <v>970</v>
      </c>
      <c r="O76" s="140"/>
      <c r="P76" s="140"/>
      <c r="Q76" s="140"/>
      <c r="R76" s="126">
        <v>2130504</v>
      </c>
      <c r="S76" s="126">
        <v>2130504</v>
      </c>
      <c r="T76" s="126" t="s">
        <v>35</v>
      </c>
      <c r="U76" s="126"/>
      <c r="V76" s="129">
        <v>2020.11</v>
      </c>
      <c r="W76" s="126">
        <v>970</v>
      </c>
    </row>
    <row r="77" ht="38" customHeight="1" spans="1:23">
      <c r="A77" s="134"/>
      <c r="B77" s="134"/>
      <c r="C77" s="134"/>
      <c r="D77" s="256"/>
      <c r="E77" s="134"/>
      <c r="F77" s="134"/>
      <c r="G77" s="128" t="s">
        <v>33</v>
      </c>
      <c r="H77" s="126"/>
      <c r="I77" s="126"/>
      <c r="J77" s="126"/>
      <c r="K77" s="134"/>
      <c r="L77" s="126" t="s">
        <v>36</v>
      </c>
      <c r="M77" s="139">
        <f t="shared" si="2"/>
        <v>537</v>
      </c>
      <c r="N77" s="140"/>
      <c r="O77" s="140">
        <v>537</v>
      </c>
      <c r="P77" s="140"/>
      <c r="Q77" s="140"/>
      <c r="R77" s="126">
        <v>2130504</v>
      </c>
      <c r="S77" s="126">
        <v>2130504</v>
      </c>
      <c r="T77" s="126" t="s">
        <v>35</v>
      </c>
      <c r="U77" s="126"/>
      <c r="V77" s="134"/>
      <c r="W77" s="126">
        <v>537</v>
      </c>
    </row>
    <row r="78" ht="38" customHeight="1" spans="1:23">
      <c r="A78" s="134"/>
      <c r="B78" s="134"/>
      <c r="C78" s="134"/>
      <c r="D78" s="256"/>
      <c r="E78" s="134"/>
      <c r="F78" s="134"/>
      <c r="G78" s="128" t="s">
        <v>33</v>
      </c>
      <c r="H78" s="126"/>
      <c r="I78" s="126"/>
      <c r="J78" s="126"/>
      <c r="K78" s="134"/>
      <c r="L78" s="126" t="s">
        <v>34</v>
      </c>
      <c r="M78" s="139">
        <f t="shared" si="2"/>
        <v>1631.8944</v>
      </c>
      <c r="N78" s="140">
        <v>1631.8944</v>
      </c>
      <c r="O78" s="140"/>
      <c r="P78" s="140"/>
      <c r="Q78" s="140"/>
      <c r="R78" s="126">
        <v>2130504</v>
      </c>
      <c r="S78" s="126">
        <v>2130504</v>
      </c>
      <c r="T78" s="126" t="s">
        <v>35</v>
      </c>
      <c r="U78" s="126"/>
      <c r="V78" s="134"/>
      <c r="W78" s="126">
        <v>1631.8944</v>
      </c>
    </row>
    <row r="79" ht="38" customHeight="1" spans="1:23">
      <c r="A79" s="134"/>
      <c r="B79" s="134"/>
      <c r="C79" s="134"/>
      <c r="D79" s="256"/>
      <c r="E79" s="134"/>
      <c r="F79" s="134"/>
      <c r="G79" s="128" t="s">
        <v>33</v>
      </c>
      <c r="H79" s="126"/>
      <c r="I79" s="126"/>
      <c r="J79" s="126"/>
      <c r="K79" s="134"/>
      <c r="L79" s="126" t="s">
        <v>97</v>
      </c>
      <c r="M79" s="139">
        <f t="shared" si="2"/>
        <v>411</v>
      </c>
      <c r="N79" s="140">
        <v>411</v>
      </c>
      <c r="O79" s="140"/>
      <c r="P79" s="140"/>
      <c r="Q79" s="140"/>
      <c r="R79" s="126">
        <v>2130135</v>
      </c>
      <c r="S79" s="126">
        <v>2130504</v>
      </c>
      <c r="T79" s="126" t="s">
        <v>35</v>
      </c>
      <c r="U79" s="126"/>
      <c r="V79" s="134"/>
      <c r="W79" s="126">
        <v>411</v>
      </c>
    </row>
    <row r="80" ht="38" customHeight="1" spans="1:23">
      <c r="A80" s="134"/>
      <c r="B80" s="134"/>
      <c r="C80" s="134"/>
      <c r="D80" s="256"/>
      <c r="E80" s="134"/>
      <c r="F80" s="134"/>
      <c r="G80" s="128" t="s">
        <v>33</v>
      </c>
      <c r="H80" s="126"/>
      <c r="I80" s="126"/>
      <c r="J80" s="126"/>
      <c r="K80" s="134"/>
      <c r="L80" s="126" t="s">
        <v>92</v>
      </c>
      <c r="M80" s="139">
        <f t="shared" si="2"/>
        <v>220</v>
      </c>
      <c r="N80" s="140">
        <v>220</v>
      </c>
      <c r="O80" s="140"/>
      <c r="P80" s="140"/>
      <c r="Q80" s="140"/>
      <c r="R80" s="126">
        <v>2130153</v>
      </c>
      <c r="S80" s="126">
        <v>2130504</v>
      </c>
      <c r="T80" s="126" t="s">
        <v>35</v>
      </c>
      <c r="U80" s="126"/>
      <c r="V80" s="134"/>
      <c r="W80" s="126">
        <v>134.3115</v>
      </c>
    </row>
    <row r="81" ht="38" customHeight="1" spans="1:23">
      <c r="A81" s="132"/>
      <c r="B81" s="132"/>
      <c r="C81" s="132"/>
      <c r="D81" s="257"/>
      <c r="E81" s="132"/>
      <c r="F81" s="132"/>
      <c r="G81" s="128" t="s">
        <v>33</v>
      </c>
      <c r="H81" s="126"/>
      <c r="I81" s="126"/>
      <c r="J81" s="126"/>
      <c r="K81" s="132"/>
      <c r="L81" s="126" t="s">
        <v>58</v>
      </c>
      <c r="M81" s="139">
        <f t="shared" si="2"/>
        <v>46</v>
      </c>
      <c r="N81" s="140">
        <v>46</v>
      </c>
      <c r="O81" s="140"/>
      <c r="P81" s="140"/>
      <c r="Q81" s="140"/>
      <c r="R81" s="126">
        <v>2140602</v>
      </c>
      <c r="S81" s="126">
        <v>2130504</v>
      </c>
      <c r="T81" s="126" t="s">
        <v>59</v>
      </c>
      <c r="U81" s="142">
        <v>1</v>
      </c>
      <c r="V81" s="132"/>
      <c r="W81" s="126">
        <v>46</v>
      </c>
    </row>
    <row r="82" ht="39" customHeight="1" spans="1:23">
      <c r="A82" s="129">
        <f>IF(B82="","",COUNTA(B$7:B82))</f>
        <v>27</v>
      </c>
      <c r="B82" s="129" t="s">
        <v>138</v>
      </c>
      <c r="C82" s="129" t="s">
        <v>139</v>
      </c>
      <c r="D82" s="255">
        <v>2020.1</v>
      </c>
      <c r="E82" s="129" t="s">
        <v>31</v>
      </c>
      <c r="F82" s="129" t="s">
        <v>140</v>
      </c>
      <c r="G82" s="128" t="s">
        <v>33</v>
      </c>
      <c r="H82" s="126"/>
      <c r="I82" s="126"/>
      <c r="J82" s="126"/>
      <c r="K82" s="129" t="s">
        <v>141</v>
      </c>
      <c r="L82" s="126" t="s">
        <v>50</v>
      </c>
      <c r="M82" s="139">
        <f t="shared" si="2"/>
        <v>1700</v>
      </c>
      <c r="N82" s="140">
        <v>1700</v>
      </c>
      <c r="O82" s="140"/>
      <c r="P82" s="140"/>
      <c r="Q82" s="140"/>
      <c r="R82" s="126">
        <v>2130504</v>
      </c>
      <c r="S82" s="126">
        <v>2130504</v>
      </c>
      <c r="T82" s="126" t="s">
        <v>35</v>
      </c>
      <c r="U82" s="126"/>
      <c r="V82" s="129">
        <v>2020.11</v>
      </c>
      <c r="W82" s="126">
        <v>860.92522</v>
      </c>
    </row>
    <row r="83" ht="39" customHeight="1" spans="1:23">
      <c r="A83" s="132"/>
      <c r="B83" s="132"/>
      <c r="C83" s="132"/>
      <c r="D83" s="257"/>
      <c r="E83" s="132"/>
      <c r="F83" s="132"/>
      <c r="G83" s="128" t="s">
        <v>33</v>
      </c>
      <c r="H83" s="126"/>
      <c r="I83" s="126"/>
      <c r="J83" s="126"/>
      <c r="K83" s="132"/>
      <c r="L83" s="126" t="s">
        <v>34</v>
      </c>
      <c r="M83" s="139">
        <f t="shared" si="2"/>
        <v>200</v>
      </c>
      <c r="N83" s="140">
        <v>200</v>
      </c>
      <c r="O83" s="140"/>
      <c r="P83" s="140"/>
      <c r="Q83" s="140"/>
      <c r="R83" s="126">
        <v>2130504</v>
      </c>
      <c r="S83" s="126">
        <v>2130504</v>
      </c>
      <c r="T83" s="126" t="s">
        <v>35</v>
      </c>
      <c r="U83" s="126"/>
      <c r="V83" s="132"/>
      <c r="W83" s="126">
        <v>200</v>
      </c>
    </row>
    <row r="84" ht="68" customHeight="1" spans="1:23">
      <c r="A84" s="126">
        <f>IF(B84="","",COUNTA(B$7:B84))</f>
        <v>28</v>
      </c>
      <c r="B84" s="126" t="s">
        <v>142</v>
      </c>
      <c r="C84" s="126" t="s">
        <v>143</v>
      </c>
      <c r="D84" s="177">
        <v>2020.1</v>
      </c>
      <c r="E84" s="126" t="s">
        <v>144</v>
      </c>
      <c r="F84" s="126" t="s">
        <v>145</v>
      </c>
      <c r="G84" s="128" t="s">
        <v>33</v>
      </c>
      <c r="H84" s="126"/>
      <c r="I84" s="126"/>
      <c r="J84" s="126"/>
      <c r="K84" s="126" t="s">
        <v>141</v>
      </c>
      <c r="L84" s="126" t="s">
        <v>34</v>
      </c>
      <c r="M84" s="139">
        <f t="shared" si="2"/>
        <v>10</v>
      </c>
      <c r="N84" s="140">
        <v>10</v>
      </c>
      <c r="O84" s="140"/>
      <c r="P84" s="140"/>
      <c r="Q84" s="140"/>
      <c r="R84" s="126">
        <v>2130504</v>
      </c>
      <c r="S84" s="126">
        <v>2130504</v>
      </c>
      <c r="T84" s="126" t="s">
        <v>35</v>
      </c>
      <c r="U84" s="126"/>
      <c r="V84" s="126">
        <v>2020.11</v>
      </c>
      <c r="W84" s="126">
        <v>9.061541</v>
      </c>
    </row>
    <row r="85" ht="50" customHeight="1" spans="1:23">
      <c r="A85" s="126">
        <f>IF(B85="","",COUNTA(B$7:B85))</f>
        <v>29</v>
      </c>
      <c r="B85" s="126" t="s">
        <v>146</v>
      </c>
      <c r="C85" s="126" t="s">
        <v>147</v>
      </c>
      <c r="D85" s="177">
        <v>2020.1</v>
      </c>
      <c r="E85" s="126" t="s">
        <v>144</v>
      </c>
      <c r="F85" s="126" t="s">
        <v>148</v>
      </c>
      <c r="G85" s="128" t="s">
        <v>33</v>
      </c>
      <c r="H85" s="126"/>
      <c r="I85" s="126"/>
      <c r="J85" s="126"/>
      <c r="K85" s="126" t="s">
        <v>141</v>
      </c>
      <c r="L85" s="126" t="s">
        <v>34</v>
      </c>
      <c r="M85" s="139">
        <f t="shared" si="2"/>
        <v>35</v>
      </c>
      <c r="N85" s="140">
        <v>35</v>
      </c>
      <c r="O85" s="140"/>
      <c r="P85" s="140"/>
      <c r="Q85" s="140"/>
      <c r="R85" s="126">
        <v>2130504</v>
      </c>
      <c r="S85" s="126">
        <v>2130504</v>
      </c>
      <c r="T85" s="126" t="s">
        <v>35</v>
      </c>
      <c r="U85" s="126"/>
      <c r="V85" s="126">
        <v>2020.11</v>
      </c>
      <c r="W85" s="126">
        <v>30.477397</v>
      </c>
    </row>
    <row r="86" ht="85" customHeight="1" spans="1:23">
      <c r="A86" s="126">
        <f>IF(B86="","",COUNTA(B$7:B86))</f>
        <v>30</v>
      </c>
      <c r="B86" s="126" t="s">
        <v>149</v>
      </c>
      <c r="C86" s="126" t="s">
        <v>150</v>
      </c>
      <c r="D86" s="177">
        <v>2020.1</v>
      </c>
      <c r="E86" s="126" t="s">
        <v>151</v>
      </c>
      <c r="F86" s="126" t="s">
        <v>152</v>
      </c>
      <c r="G86" s="128" t="s">
        <v>33</v>
      </c>
      <c r="H86" s="126"/>
      <c r="I86" s="126"/>
      <c r="J86" s="126"/>
      <c r="K86" s="126" t="s">
        <v>141</v>
      </c>
      <c r="L86" s="126" t="s">
        <v>34</v>
      </c>
      <c r="M86" s="139">
        <f t="shared" si="2"/>
        <v>260</v>
      </c>
      <c r="N86" s="140">
        <v>260</v>
      </c>
      <c r="O86" s="140"/>
      <c r="P86" s="140"/>
      <c r="Q86" s="140"/>
      <c r="R86" s="126">
        <v>2130504</v>
      </c>
      <c r="S86" s="126">
        <v>2130504</v>
      </c>
      <c r="T86" s="126" t="s">
        <v>35</v>
      </c>
      <c r="U86" s="126"/>
      <c r="V86" s="126">
        <v>2020.11</v>
      </c>
      <c r="W86" s="126">
        <v>69.78271</v>
      </c>
    </row>
    <row r="87" ht="85" customHeight="1" spans="1:23">
      <c r="A87" s="126">
        <f>IF(B87="","",COUNTA(B$7:B87))</f>
        <v>31</v>
      </c>
      <c r="B87" s="126" t="s">
        <v>153</v>
      </c>
      <c r="C87" s="126" t="s">
        <v>154</v>
      </c>
      <c r="D87" s="177">
        <v>2020.1</v>
      </c>
      <c r="E87" s="126" t="s">
        <v>155</v>
      </c>
      <c r="F87" s="126" t="s">
        <v>156</v>
      </c>
      <c r="G87" s="128" t="s">
        <v>33</v>
      </c>
      <c r="H87" s="126"/>
      <c r="I87" s="126"/>
      <c r="J87" s="126"/>
      <c r="K87" s="126">
        <v>230</v>
      </c>
      <c r="L87" s="126" t="s">
        <v>34</v>
      </c>
      <c r="M87" s="139">
        <f t="shared" si="2"/>
        <v>499.966284</v>
      </c>
      <c r="N87" s="140">
        <v>499.966284</v>
      </c>
      <c r="O87" s="140"/>
      <c r="P87" s="140"/>
      <c r="Q87" s="140"/>
      <c r="R87" s="126">
        <v>2130504</v>
      </c>
      <c r="S87" s="126">
        <v>2130504</v>
      </c>
      <c r="T87" s="126" t="s">
        <v>35</v>
      </c>
      <c r="U87" s="126"/>
      <c r="V87" s="126">
        <v>2020.11</v>
      </c>
      <c r="W87" s="126">
        <v>405.116193</v>
      </c>
    </row>
    <row r="88" ht="39" customHeight="1" spans="1:23">
      <c r="A88" s="129">
        <f>IF(B88="","",COUNTA(B$7:B88))</f>
        <v>32</v>
      </c>
      <c r="B88" s="129" t="s">
        <v>157</v>
      </c>
      <c r="C88" s="129" t="s">
        <v>120</v>
      </c>
      <c r="D88" s="255">
        <v>2020.1</v>
      </c>
      <c r="E88" s="129" t="s">
        <v>31</v>
      </c>
      <c r="F88" s="129" t="s">
        <v>158</v>
      </c>
      <c r="G88" s="128" t="s">
        <v>33</v>
      </c>
      <c r="H88" s="126"/>
      <c r="I88" s="126"/>
      <c r="J88" s="126"/>
      <c r="K88" s="129" t="s">
        <v>141</v>
      </c>
      <c r="L88" s="126" t="s">
        <v>34</v>
      </c>
      <c r="M88" s="139">
        <f t="shared" si="2"/>
        <v>1356.364</v>
      </c>
      <c r="N88" s="140">
        <v>1356.364</v>
      </c>
      <c r="O88" s="140"/>
      <c r="P88" s="140"/>
      <c r="Q88" s="140"/>
      <c r="R88" s="126">
        <v>2130504</v>
      </c>
      <c r="S88" s="126">
        <v>2130504</v>
      </c>
      <c r="T88" s="126" t="s">
        <v>35</v>
      </c>
      <c r="U88" s="126"/>
      <c r="V88" s="129">
        <v>2020.11</v>
      </c>
      <c r="W88" s="126">
        <v>743.6921</v>
      </c>
    </row>
    <row r="89" ht="39" customHeight="1" spans="1:23">
      <c r="A89" s="132"/>
      <c r="B89" s="132"/>
      <c r="C89" s="132"/>
      <c r="D89" s="257"/>
      <c r="E89" s="132"/>
      <c r="F89" s="132"/>
      <c r="G89" s="128" t="s">
        <v>33</v>
      </c>
      <c r="H89" s="126"/>
      <c r="I89" s="126"/>
      <c r="J89" s="126"/>
      <c r="K89" s="132"/>
      <c r="L89" s="126" t="s">
        <v>131</v>
      </c>
      <c r="M89" s="139">
        <f t="shared" si="2"/>
        <v>122.9</v>
      </c>
      <c r="N89" s="140">
        <v>122.9</v>
      </c>
      <c r="O89" s="140"/>
      <c r="P89" s="140"/>
      <c r="Q89" s="140"/>
      <c r="R89" s="126">
        <v>2210105</v>
      </c>
      <c r="S89" s="126">
        <v>2130504</v>
      </c>
      <c r="T89" s="126" t="s">
        <v>59</v>
      </c>
      <c r="U89" s="142">
        <v>1</v>
      </c>
      <c r="V89" s="132"/>
      <c r="W89" s="126">
        <v>0</v>
      </c>
    </row>
    <row r="90" ht="50" customHeight="1" spans="1:23">
      <c r="A90" s="126">
        <f>IF(B90="","",COUNTA(B$7:B90))</f>
        <v>33</v>
      </c>
      <c r="B90" s="126" t="s">
        <v>159</v>
      </c>
      <c r="C90" s="126" t="s">
        <v>160</v>
      </c>
      <c r="D90" s="177">
        <v>2020.1</v>
      </c>
      <c r="E90" s="126" t="s">
        <v>144</v>
      </c>
      <c r="F90" s="126" t="s">
        <v>161</v>
      </c>
      <c r="G90" s="128" t="s">
        <v>33</v>
      </c>
      <c r="H90" s="126"/>
      <c r="I90" s="126"/>
      <c r="J90" s="126"/>
      <c r="K90" s="126">
        <v>50</v>
      </c>
      <c r="L90" s="126" t="s">
        <v>36</v>
      </c>
      <c r="M90" s="139">
        <f t="shared" si="2"/>
        <v>100</v>
      </c>
      <c r="N90" s="140"/>
      <c r="O90" s="140">
        <v>100</v>
      </c>
      <c r="P90" s="140"/>
      <c r="Q90" s="140"/>
      <c r="R90" s="126">
        <v>2130504</v>
      </c>
      <c r="S90" s="126">
        <v>2130504</v>
      </c>
      <c r="T90" s="126" t="s">
        <v>35</v>
      </c>
      <c r="U90" s="126"/>
      <c r="V90" s="126">
        <v>2020.11</v>
      </c>
      <c r="W90" s="126">
        <v>0</v>
      </c>
    </row>
    <row r="91" ht="50" customHeight="1" spans="1:23">
      <c r="A91" s="126">
        <f>IF(B91="","",COUNTA(B$7:B91))</f>
        <v>34</v>
      </c>
      <c r="B91" s="126" t="s">
        <v>162</v>
      </c>
      <c r="C91" s="126" t="s">
        <v>163</v>
      </c>
      <c r="D91" s="177">
        <v>2020.1</v>
      </c>
      <c r="E91" s="126" t="s">
        <v>164</v>
      </c>
      <c r="F91" s="126" t="s">
        <v>165</v>
      </c>
      <c r="G91" s="128" t="s">
        <v>33</v>
      </c>
      <c r="H91" s="126"/>
      <c r="I91" s="126"/>
      <c r="J91" s="126"/>
      <c r="K91" s="126">
        <v>332</v>
      </c>
      <c r="L91" s="126" t="s">
        <v>36</v>
      </c>
      <c r="M91" s="139">
        <f t="shared" si="2"/>
        <v>34</v>
      </c>
      <c r="N91" s="140"/>
      <c r="O91" s="140">
        <v>34</v>
      </c>
      <c r="P91" s="140"/>
      <c r="Q91" s="140"/>
      <c r="R91" s="126">
        <v>2130504</v>
      </c>
      <c r="S91" s="126">
        <v>2130504</v>
      </c>
      <c r="T91" s="126" t="s">
        <v>35</v>
      </c>
      <c r="U91" s="126"/>
      <c r="V91" s="126">
        <v>2020.11</v>
      </c>
      <c r="W91" s="126">
        <v>28.526373</v>
      </c>
    </row>
    <row r="92" ht="24" spans="1:23">
      <c r="A92" s="129">
        <f>IF(B92="","",COUNTA(B$7:B92))</f>
        <v>35</v>
      </c>
      <c r="B92" s="129" t="s">
        <v>166</v>
      </c>
      <c r="C92" s="129" t="s">
        <v>167</v>
      </c>
      <c r="D92" s="255">
        <v>2020.1</v>
      </c>
      <c r="E92" s="129" t="s">
        <v>168</v>
      </c>
      <c r="F92" s="129" t="s">
        <v>169</v>
      </c>
      <c r="G92" s="128" t="s">
        <v>33</v>
      </c>
      <c r="H92" s="126"/>
      <c r="I92" s="126"/>
      <c r="J92" s="126"/>
      <c r="K92" s="129" t="s">
        <v>141</v>
      </c>
      <c r="L92" s="126" t="s">
        <v>34</v>
      </c>
      <c r="M92" s="139">
        <f t="shared" si="2"/>
        <v>341.2</v>
      </c>
      <c r="N92" s="140">
        <v>341.2</v>
      </c>
      <c r="O92" s="140"/>
      <c r="P92" s="140"/>
      <c r="Q92" s="140"/>
      <c r="R92" s="126">
        <v>2130504</v>
      </c>
      <c r="S92" s="126">
        <v>2130504</v>
      </c>
      <c r="T92" s="126" t="s">
        <v>35</v>
      </c>
      <c r="U92" s="126"/>
      <c r="V92" s="129">
        <v>2020.11</v>
      </c>
      <c r="W92" s="126">
        <v>179.206323</v>
      </c>
    </row>
    <row r="93" ht="24" spans="1:23">
      <c r="A93" s="132"/>
      <c r="B93" s="132"/>
      <c r="C93" s="132"/>
      <c r="D93" s="257"/>
      <c r="E93" s="132"/>
      <c r="F93" s="132"/>
      <c r="G93" s="128" t="s">
        <v>33</v>
      </c>
      <c r="H93" s="126"/>
      <c r="I93" s="126"/>
      <c r="J93" s="126"/>
      <c r="K93" s="132"/>
      <c r="L93" s="126" t="s">
        <v>113</v>
      </c>
      <c r="M93" s="139">
        <f t="shared" si="2"/>
        <v>600</v>
      </c>
      <c r="N93" s="140"/>
      <c r="O93" s="140">
        <v>600</v>
      </c>
      <c r="P93" s="140"/>
      <c r="Q93" s="140"/>
      <c r="R93" s="126">
        <v>2210105</v>
      </c>
      <c r="S93" s="126">
        <v>2130504</v>
      </c>
      <c r="T93" s="126" t="s">
        <v>59</v>
      </c>
      <c r="U93" s="142">
        <v>1</v>
      </c>
      <c r="V93" s="132"/>
      <c r="W93" s="126">
        <v>600</v>
      </c>
    </row>
    <row r="94" ht="96" spans="1:23">
      <c r="A94" s="126">
        <f>IF(B94="","",COUNTA(B$7:B94))</f>
        <v>36</v>
      </c>
      <c r="B94" s="126" t="s">
        <v>170</v>
      </c>
      <c r="C94" s="126" t="s">
        <v>171</v>
      </c>
      <c r="D94" s="177">
        <v>2020.07</v>
      </c>
      <c r="E94" s="126" t="s">
        <v>172</v>
      </c>
      <c r="F94" s="126" t="s">
        <v>173</v>
      </c>
      <c r="G94" s="126"/>
      <c r="H94" s="128" t="s">
        <v>33</v>
      </c>
      <c r="I94" s="126"/>
      <c r="J94" s="126"/>
      <c r="K94" s="126">
        <v>5680</v>
      </c>
      <c r="L94" s="126" t="s">
        <v>34</v>
      </c>
      <c r="M94" s="139">
        <f t="shared" si="2"/>
        <v>1870</v>
      </c>
      <c r="N94" s="140">
        <v>1870</v>
      </c>
      <c r="O94" s="140"/>
      <c r="P94" s="140"/>
      <c r="Q94" s="140"/>
      <c r="R94" s="126">
        <v>2130504</v>
      </c>
      <c r="S94" s="126">
        <v>2130504</v>
      </c>
      <c r="T94" s="126" t="s">
        <v>35</v>
      </c>
      <c r="U94" s="126"/>
      <c r="V94" s="126">
        <v>2020.09</v>
      </c>
      <c r="W94" s="126">
        <v>1543.548848</v>
      </c>
    </row>
    <row r="95" ht="60" customHeight="1" spans="1:23">
      <c r="A95" s="129">
        <f>IF(B95="","",COUNTA(B$7:B95))</f>
        <v>37</v>
      </c>
      <c r="B95" s="129" t="s">
        <v>174</v>
      </c>
      <c r="C95" s="129" t="s">
        <v>175</v>
      </c>
      <c r="D95" s="255">
        <v>2020.07</v>
      </c>
      <c r="E95" s="129" t="s">
        <v>172</v>
      </c>
      <c r="F95" s="129" t="s">
        <v>176</v>
      </c>
      <c r="G95" s="126"/>
      <c r="H95" s="128" t="s">
        <v>33</v>
      </c>
      <c r="I95" s="126"/>
      <c r="J95" s="126"/>
      <c r="K95" s="129">
        <v>6820</v>
      </c>
      <c r="L95" s="126" t="s">
        <v>58</v>
      </c>
      <c r="M95" s="139">
        <f t="shared" si="2"/>
        <v>600</v>
      </c>
      <c r="N95" s="140">
        <v>600</v>
      </c>
      <c r="O95" s="140"/>
      <c r="P95" s="140"/>
      <c r="Q95" s="140"/>
      <c r="R95" s="126">
        <v>2140602</v>
      </c>
      <c r="S95" s="126">
        <v>2130504</v>
      </c>
      <c r="T95" s="126" t="s">
        <v>35</v>
      </c>
      <c r="U95" s="126"/>
      <c r="V95" s="129">
        <v>2020.09</v>
      </c>
      <c r="W95" s="126">
        <v>600</v>
      </c>
    </row>
    <row r="96" ht="60" customHeight="1" spans="1:23">
      <c r="A96" s="132"/>
      <c r="B96" s="132"/>
      <c r="C96" s="132"/>
      <c r="D96" s="257"/>
      <c r="E96" s="132"/>
      <c r="F96" s="132"/>
      <c r="G96" s="126"/>
      <c r="H96" s="128" t="s">
        <v>33</v>
      </c>
      <c r="I96" s="126"/>
      <c r="J96" s="126"/>
      <c r="K96" s="132"/>
      <c r="L96" s="126" t="s">
        <v>34</v>
      </c>
      <c r="M96" s="139">
        <f t="shared" si="2"/>
        <v>153</v>
      </c>
      <c r="N96" s="140">
        <v>153</v>
      </c>
      <c r="O96" s="140"/>
      <c r="P96" s="140"/>
      <c r="Q96" s="140"/>
      <c r="R96" s="126">
        <v>2130504</v>
      </c>
      <c r="S96" s="126">
        <v>2130504</v>
      </c>
      <c r="T96" s="126" t="s">
        <v>35</v>
      </c>
      <c r="U96" s="126"/>
      <c r="V96" s="132"/>
      <c r="W96" s="126">
        <v>72.235539</v>
      </c>
    </row>
    <row r="97" ht="60" customHeight="1" spans="1:23">
      <c r="A97" s="129">
        <f>IF(B97="","",COUNTA(B$7:B97))</f>
        <v>38</v>
      </c>
      <c r="B97" s="129" t="s">
        <v>177</v>
      </c>
      <c r="C97" s="129" t="s">
        <v>178</v>
      </c>
      <c r="D97" s="255">
        <v>2020.07</v>
      </c>
      <c r="E97" s="129" t="s">
        <v>172</v>
      </c>
      <c r="F97" s="129" t="s">
        <v>179</v>
      </c>
      <c r="G97" s="126"/>
      <c r="H97" s="128" t="s">
        <v>33</v>
      </c>
      <c r="I97" s="126"/>
      <c r="J97" s="126"/>
      <c r="K97" s="129">
        <v>3650</v>
      </c>
      <c r="L97" s="126" t="s">
        <v>58</v>
      </c>
      <c r="M97" s="139">
        <f t="shared" si="2"/>
        <v>1550</v>
      </c>
      <c r="N97" s="140">
        <v>1550</v>
      </c>
      <c r="O97" s="140"/>
      <c r="P97" s="140"/>
      <c r="Q97" s="140"/>
      <c r="R97" s="126">
        <v>2140602</v>
      </c>
      <c r="S97" s="126">
        <v>2130504</v>
      </c>
      <c r="T97" s="126" t="s">
        <v>35</v>
      </c>
      <c r="U97" s="126"/>
      <c r="V97" s="129">
        <v>2020.09</v>
      </c>
      <c r="W97" s="126">
        <v>1333.171055</v>
      </c>
    </row>
    <row r="98" ht="60" customHeight="1" spans="1:23">
      <c r="A98" s="134"/>
      <c r="B98" s="134"/>
      <c r="C98" s="134"/>
      <c r="D98" s="256"/>
      <c r="E98" s="134"/>
      <c r="F98" s="134"/>
      <c r="G98" s="126"/>
      <c r="H98" s="128" t="s">
        <v>33</v>
      </c>
      <c r="I98" s="126"/>
      <c r="J98" s="126"/>
      <c r="K98" s="134"/>
      <c r="L98" s="126" t="s">
        <v>34</v>
      </c>
      <c r="M98" s="139">
        <f t="shared" si="2"/>
        <v>121</v>
      </c>
      <c r="N98" s="140">
        <v>121</v>
      </c>
      <c r="O98" s="140"/>
      <c r="P98" s="140"/>
      <c r="Q98" s="140"/>
      <c r="R98" s="126">
        <v>2130504</v>
      </c>
      <c r="S98" s="126">
        <v>2130504</v>
      </c>
      <c r="T98" s="126" t="s">
        <v>35</v>
      </c>
      <c r="U98" s="126"/>
      <c r="V98" s="134"/>
      <c r="W98" s="126">
        <v>0</v>
      </c>
    </row>
    <row r="99" ht="60" customHeight="1" spans="1:23">
      <c r="A99" s="132"/>
      <c r="B99" s="132"/>
      <c r="C99" s="132"/>
      <c r="D99" s="257"/>
      <c r="E99" s="132"/>
      <c r="F99" s="132"/>
      <c r="G99" s="126"/>
      <c r="H99" s="128" t="s">
        <v>33</v>
      </c>
      <c r="I99" s="126"/>
      <c r="J99" s="126"/>
      <c r="K99" s="132"/>
      <c r="L99" s="126" t="s">
        <v>113</v>
      </c>
      <c r="M99" s="139">
        <f t="shared" si="2"/>
        <v>300</v>
      </c>
      <c r="N99" s="140"/>
      <c r="O99" s="140">
        <v>300</v>
      </c>
      <c r="P99" s="140"/>
      <c r="Q99" s="140"/>
      <c r="R99" s="126">
        <v>2210105</v>
      </c>
      <c r="S99" s="126">
        <v>2130504</v>
      </c>
      <c r="T99" s="126" t="s">
        <v>59</v>
      </c>
      <c r="U99" s="142">
        <v>1</v>
      </c>
      <c r="V99" s="132"/>
      <c r="W99" s="126">
        <v>300</v>
      </c>
    </row>
    <row r="100" ht="60" customHeight="1" spans="1:23">
      <c r="A100" s="129">
        <f>IF(B100="","",COUNTA(B$7:B100))</f>
        <v>39</v>
      </c>
      <c r="B100" s="129" t="s">
        <v>180</v>
      </c>
      <c r="C100" s="129" t="s">
        <v>181</v>
      </c>
      <c r="D100" s="255">
        <v>2020.07</v>
      </c>
      <c r="E100" s="129" t="s">
        <v>172</v>
      </c>
      <c r="F100" s="129" t="s">
        <v>182</v>
      </c>
      <c r="G100" s="126"/>
      <c r="H100" s="128" t="s">
        <v>33</v>
      </c>
      <c r="I100" s="126"/>
      <c r="J100" s="126"/>
      <c r="K100" s="129">
        <v>6650</v>
      </c>
      <c r="L100" s="126" t="s">
        <v>65</v>
      </c>
      <c r="M100" s="139">
        <f t="shared" si="2"/>
        <v>664</v>
      </c>
      <c r="N100" s="140">
        <v>664</v>
      </c>
      <c r="O100" s="140"/>
      <c r="P100" s="140"/>
      <c r="Q100" s="140"/>
      <c r="R100" s="126">
        <v>2130599</v>
      </c>
      <c r="S100" s="126">
        <v>2130504</v>
      </c>
      <c r="T100" s="126" t="s">
        <v>35</v>
      </c>
      <c r="U100" s="126"/>
      <c r="V100" s="129">
        <v>2020.09</v>
      </c>
      <c r="W100" s="126">
        <v>503.119879</v>
      </c>
    </row>
    <row r="101" ht="60" customHeight="1" spans="1:23">
      <c r="A101" s="132"/>
      <c r="B101" s="132"/>
      <c r="C101" s="132"/>
      <c r="D101" s="257"/>
      <c r="E101" s="132"/>
      <c r="F101" s="132"/>
      <c r="G101" s="126"/>
      <c r="H101" s="128" t="s">
        <v>33</v>
      </c>
      <c r="I101" s="126"/>
      <c r="J101" s="126"/>
      <c r="K101" s="132"/>
      <c r="L101" s="126" t="s">
        <v>34</v>
      </c>
      <c r="M101" s="139">
        <f t="shared" si="2"/>
        <v>251</v>
      </c>
      <c r="N101" s="140">
        <v>251</v>
      </c>
      <c r="O101" s="140"/>
      <c r="P101" s="140"/>
      <c r="Q101" s="140"/>
      <c r="R101" s="126">
        <v>2130504</v>
      </c>
      <c r="S101" s="126">
        <v>2130504</v>
      </c>
      <c r="T101" s="126" t="s">
        <v>35</v>
      </c>
      <c r="U101" s="126"/>
      <c r="V101" s="132"/>
      <c r="W101" s="126">
        <v>0</v>
      </c>
    </row>
    <row r="102" ht="60" customHeight="1" spans="1:23">
      <c r="A102" s="129">
        <f>IF(B102="","",COUNTA(B$7:B102))</f>
        <v>40</v>
      </c>
      <c r="B102" s="129" t="s">
        <v>183</v>
      </c>
      <c r="C102" s="129" t="s">
        <v>184</v>
      </c>
      <c r="D102" s="255">
        <v>2020.07</v>
      </c>
      <c r="E102" s="129" t="s">
        <v>172</v>
      </c>
      <c r="F102" s="129" t="s">
        <v>185</v>
      </c>
      <c r="G102" s="126"/>
      <c r="H102" s="128" t="s">
        <v>33</v>
      </c>
      <c r="I102" s="126"/>
      <c r="J102" s="126"/>
      <c r="K102" s="129">
        <v>4820</v>
      </c>
      <c r="L102" s="126" t="s">
        <v>58</v>
      </c>
      <c r="M102" s="139">
        <f t="shared" si="2"/>
        <v>426.3</v>
      </c>
      <c r="N102" s="140">
        <v>426.3</v>
      </c>
      <c r="O102" s="140"/>
      <c r="P102" s="140"/>
      <c r="Q102" s="140"/>
      <c r="R102" s="126">
        <v>2140602</v>
      </c>
      <c r="S102" s="126">
        <v>2130504</v>
      </c>
      <c r="T102" s="126" t="s">
        <v>35</v>
      </c>
      <c r="U102" s="126"/>
      <c r="V102" s="129">
        <v>2020.09</v>
      </c>
      <c r="W102" s="126">
        <v>426.3</v>
      </c>
    </row>
    <row r="103" ht="60" customHeight="1" spans="1:23">
      <c r="A103" s="132"/>
      <c r="B103" s="132"/>
      <c r="C103" s="132"/>
      <c r="D103" s="257"/>
      <c r="E103" s="132"/>
      <c r="F103" s="132"/>
      <c r="G103" s="126"/>
      <c r="H103" s="128" t="s">
        <v>33</v>
      </c>
      <c r="I103" s="126"/>
      <c r="J103" s="126"/>
      <c r="K103" s="132"/>
      <c r="L103" s="126" t="s">
        <v>34</v>
      </c>
      <c r="M103" s="139">
        <f t="shared" si="2"/>
        <v>408</v>
      </c>
      <c r="N103" s="140">
        <v>408</v>
      </c>
      <c r="O103" s="140"/>
      <c r="P103" s="140"/>
      <c r="Q103" s="140"/>
      <c r="R103" s="126">
        <v>2130504</v>
      </c>
      <c r="S103" s="126">
        <v>2130504</v>
      </c>
      <c r="T103" s="126" t="s">
        <v>35</v>
      </c>
      <c r="U103" s="126"/>
      <c r="V103" s="132"/>
      <c r="W103" s="126">
        <v>197.172102</v>
      </c>
    </row>
    <row r="104" ht="60" customHeight="1" spans="1:23">
      <c r="A104" s="129">
        <f>IF(B104="","",COUNTA(B$7:B104))</f>
        <v>41</v>
      </c>
      <c r="B104" s="129" t="s">
        <v>186</v>
      </c>
      <c r="C104" s="129" t="s">
        <v>187</v>
      </c>
      <c r="D104" s="255">
        <v>2020.07</v>
      </c>
      <c r="E104" s="129" t="s">
        <v>172</v>
      </c>
      <c r="F104" s="129" t="s">
        <v>188</v>
      </c>
      <c r="G104" s="126"/>
      <c r="H104" s="128" t="s">
        <v>33</v>
      </c>
      <c r="I104" s="126"/>
      <c r="J104" s="126"/>
      <c r="K104" s="129">
        <v>8000</v>
      </c>
      <c r="L104" s="126" t="s">
        <v>58</v>
      </c>
      <c r="M104" s="139">
        <f t="shared" si="2"/>
        <v>352.612</v>
      </c>
      <c r="N104" s="140">
        <v>352.612</v>
      </c>
      <c r="O104" s="140"/>
      <c r="P104" s="140"/>
      <c r="Q104" s="140"/>
      <c r="R104" s="126">
        <v>2140602</v>
      </c>
      <c r="S104" s="126">
        <v>2130504</v>
      </c>
      <c r="T104" s="126" t="s">
        <v>35</v>
      </c>
      <c r="U104" s="126"/>
      <c r="V104" s="129">
        <v>2020.09</v>
      </c>
      <c r="W104" s="126">
        <v>286.236922</v>
      </c>
    </row>
    <row r="105" ht="60" customHeight="1" spans="1:23">
      <c r="A105" s="134"/>
      <c r="B105" s="134"/>
      <c r="C105" s="134"/>
      <c r="D105" s="256"/>
      <c r="E105" s="134"/>
      <c r="F105" s="134"/>
      <c r="G105" s="126"/>
      <c r="H105" s="128" t="s">
        <v>33</v>
      </c>
      <c r="I105" s="126"/>
      <c r="J105" s="126"/>
      <c r="K105" s="134"/>
      <c r="L105" s="126" t="s">
        <v>34</v>
      </c>
      <c r="M105" s="139">
        <f t="shared" si="2"/>
        <v>131</v>
      </c>
      <c r="N105" s="140">
        <v>131</v>
      </c>
      <c r="O105" s="140"/>
      <c r="P105" s="140"/>
      <c r="Q105" s="140"/>
      <c r="R105" s="126">
        <v>2130504</v>
      </c>
      <c r="S105" s="126">
        <v>2130504</v>
      </c>
      <c r="T105" s="126" t="s">
        <v>35</v>
      </c>
      <c r="U105" s="126"/>
      <c r="V105" s="134"/>
      <c r="W105" s="126">
        <v>0</v>
      </c>
    </row>
    <row r="106" ht="60" customHeight="1" spans="1:23">
      <c r="A106" s="132"/>
      <c r="B106" s="132"/>
      <c r="C106" s="132"/>
      <c r="D106" s="257"/>
      <c r="E106" s="132"/>
      <c r="F106" s="132"/>
      <c r="G106" s="126"/>
      <c r="H106" s="128" t="s">
        <v>33</v>
      </c>
      <c r="I106" s="126"/>
      <c r="J106" s="126"/>
      <c r="K106" s="132"/>
      <c r="L106" s="126" t="s">
        <v>189</v>
      </c>
      <c r="M106" s="139">
        <f t="shared" si="2"/>
        <v>247.388</v>
      </c>
      <c r="N106" s="140"/>
      <c r="O106" s="140">
        <v>247.388</v>
      </c>
      <c r="P106" s="140"/>
      <c r="Q106" s="140"/>
      <c r="R106" s="126">
        <v>2130599</v>
      </c>
      <c r="S106" s="126">
        <v>2130504</v>
      </c>
      <c r="T106" s="126" t="s">
        <v>35</v>
      </c>
      <c r="U106" s="126"/>
      <c r="V106" s="132"/>
      <c r="W106" s="126">
        <v>247.388</v>
      </c>
    </row>
    <row r="107" ht="112" customHeight="1" spans="1:23">
      <c r="A107" s="126">
        <f>IF(B107="","",COUNTA(B$7:B107))</f>
        <v>42</v>
      </c>
      <c r="B107" s="126" t="s">
        <v>190</v>
      </c>
      <c r="C107" s="126" t="s">
        <v>191</v>
      </c>
      <c r="D107" s="177">
        <v>2020.07</v>
      </c>
      <c r="E107" s="126" t="s">
        <v>172</v>
      </c>
      <c r="F107" s="126" t="s">
        <v>192</v>
      </c>
      <c r="G107" s="126"/>
      <c r="H107" s="128" t="s">
        <v>33</v>
      </c>
      <c r="I107" s="126"/>
      <c r="J107" s="126"/>
      <c r="K107" s="126">
        <v>5640</v>
      </c>
      <c r="L107" s="126" t="s">
        <v>34</v>
      </c>
      <c r="M107" s="139">
        <f t="shared" si="2"/>
        <v>900</v>
      </c>
      <c r="N107" s="140">
        <v>900</v>
      </c>
      <c r="O107" s="140"/>
      <c r="P107" s="140"/>
      <c r="Q107" s="140"/>
      <c r="R107" s="126">
        <v>2130504</v>
      </c>
      <c r="S107" s="126">
        <v>2130504</v>
      </c>
      <c r="T107" s="126" t="s">
        <v>35</v>
      </c>
      <c r="U107" s="126"/>
      <c r="V107" s="126">
        <v>2020.09</v>
      </c>
      <c r="W107" s="126">
        <v>787.075039</v>
      </c>
    </row>
    <row r="108" ht="96" spans="1:23">
      <c r="A108" s="126">
        <f>IF(B108="","",COUNTA(B$7:B108))</f>
        <v>43</v>
      </c>
      <c r="B108" s="126" t="s">
        <v>193</v>
      </c>
      <c r="C108" s="126" t="s">
        <v>194</v>
      </c>
      <c r="D108" s="177">
        <v>2020.07</v>
      </c>
      <c r="E108" s="126" t="s">
        <v>172</v>
      </c>
      <c r="F108" s="126" t="s">
        <v>195</v>
      </c>
      <c r="G108" s="126"/>
      <c r="H108" s="128" t="s">
        <v>33</v>
      </c>
      <c r="I108" s="126"/>
      <c r="J108" s="126"/>
      <c r="K108" s="126">
        <v>2120</v>
      </c>
      <c r="L108" s="126" t="s">
        <v>50</v>
      </c>
      <c r="M108" s="139">
        <f t="shared" si="2"/>
        <v>747</v>
      </c>
      <c r="N108" s="140">
        <v>747</v>
      </c>
      <c r="O108" s="140"/>
      <c r="P108" s="140"/>
      <c r="Q108" s="140"/>
      <c r="R108" s="126">
        <v>2130504</v>
      </c>
      <c r="S108" s="126">
        <v>2130504</v>
      </c>
      <c r="T108" s="126" t="s">
        <v>35</v>
      </c>
      <c r="U108" s="126"/>
      <c r="V108" s="126">
        <v>2020.09</v>
      </c>
      <c r="W108" s="126">
        <v>585.259105</v>
      </c>
    </row>
    <row r="109" ht="108" spans="1:23">
      <c r="A109" s="126">
        <f>IF(B109="","",COUNTA(B$7:B109))</f>
        <v>44</v>
      </c>
      <c r="B109" s="126" t="s">
        <v>196</v>
      </c>
      <c r="C109" s="126" t="s">
        <v>197</v>
      </c>
      <c r="D109" s="177">
        <v>2020.07</v>
      </c>
      <c r="E109" s="126" t="s">
        <v>172</v>
      </c>
      <c r="F109" s="126" t="s">
        <v>198</v>
      </c>
      <c r="G109" s="126"/>
      <c r="H109" s="128" t="s">
        <v>33</v>
      </c>
      <c r="I109" s="126"/>
      <c r="J109" s="126"/>
      <c r="K109" s="126">
        <v>3650</v>
      </c>
      <c r="L109" s="126" t="s">
        <v>34</v>
      </c>
      <c r="M109" s="139">
        <f t="shared" si="2"/>
        <v>1610</v>
      </c>
      <c r="N109" s="140">
        <v>1610</v>
      </c>
      <c r="O109" s="140"/>
      <c r="P109" s="140"/>
      <c r="Q109" s="140"/>
      <c r="R109" s="126">
        <v>2130504</v>
      </c>
      <c r="S109" s="126">
        <v>2130504</v>
      </c>
      <c r="T109" s="126" t="s">
        <v>35</v>
      </c>
      <c r="U109" s="126"/>
      <c r="V109" s="126">
        <v>2020.09</v>
      </c>
      <c r="W109" s="126">
        <v>1180.561887</v>
      </c>
    </row>
    <row r="110" ht="96" spans="1:23">
      <c r="A110" s="126">
        <f>IF(B110="","",COUNTA(B$7:B110))</f>
        <v>45</v>
      </c>
      <c r="B110" s="126" t="s">
        <v>199</v>
      </c>
      <c r="C110" s="126" t="s">
        <v>200</v>
      </c>
      <c r="D110" s="177">
        <v>2020.07</v>
      </c>
      <c r="E110" s="126" t="s">
        <v>172</v>
      </c>
      <c r="F110" s="126" t="s">
        <v>201</v>
      </c>
      <c r="G110" s="126"/>
      <c r="H110" s="128" t="s">
        <v>33</v>
      </c>
      <c r="I110" s="126"/>
      <c r="J110" s="126"/>
      <c r="K110" s="126">
        <v>2000</v>
      </c>
      <c r="L110" s="126" t="s">
        <v>36</v>
      </c>
      <c r="M110" s="139">
        <f t="shared" si="2"/>
        <v>631</v>
      </c>
      <c r="N110" s="140"/>
      <c r="O110" s="140">
        <v>631</v>
      </c>
      <c r="P110" s="140"/>
      <c r="Q110" s="140"/>
      <c r="R110" s="126">
        <v>2130504</v>
      </c>
      <c r="S110" s="126">
        <v>2130504</v>
      </c>
      <c r="T110" s="126" t="s">
        <v>35</v>
      </c>
      <c r="U110" s="126"/>
      <c r="V110" s="126">
        <v>2020.09</v>
      </c>
      <c r="W110" s="126">
        <v>531.518416</v>
      </c>
    </row>
    <row r="111" ht="27" customHeight="1" spans="1:23">
      <c r="A111" s="129">
        <f>IF(B111="","",COUNTA(B$7:B111))</f>
        <v>46</v>
      </c>
      <c r="B111" s="129" t="s">
        <v>202</v>
      </c>
      <c r="C111" s="129" t="s">
        <v>203</v>
      </c>
      <c r="D111" s="255">
        <v>2020.07</v>
      </c>
      <c r="E111" s="129" t="s">
        <v>172</v>
      </c>
      <c r="F111" s="129" t="s">
        <v>204</v>
      </c>
      <c r="G111" s="126"/>
      <c r="H111" s="128" t="s">
        <v>33</v>
      </c>
      <c r="I111" s="126"/>
      <c r="J111" s="126"/>
      <c r="K111" s="129">
        <v>5000</v>
      </c>
      <c r="L111" s="126" t="s">
        <v>100</v>
      </c>
      <c r="M111" s="139">
        <f t="shared" si="2"/>
        <v>577.308</v>
      </c>
      <c r="N111" s="140">
        <v>577.308</v>
      </c>
      <c r="O111" s="140"/>
      <c r="P111" s="140"/>
      <c r="Q111" s="140"/>
      <c r="R111" s="126">
        <v>2300225</v>
      </c>
      <c r="S111" s="126">
        <v>2130504</v>
      </c>
      <c r="T111" s="126" t="s">
        <v>59</v>
      </c>
      <c r="U111" s="142">
        <v>1</v>
      </c>
      <c r="V111" s="129">
        <v>2020.09</v>
      </c>
      <c r="W111" s="126">
        <v>196.659187</v>
      </c>
    </row>
    <row r="112" ht="27" customHeight="1" spans="1:23">
      <c r="A112" s="134"/>
      <c r="B112" s="134"/>
      <c r="C112" s="134"/>
      <c r="D112" s="256"/>
      <c r="E112" s="134"/>
      <c r="F112" s="134"/>
      <c r="G112" s="126"/>
      <c r="H112" s="128" t="s">
        <v>33</v>
      </c>
      <c r="I112" s="126"/>
      <c r="J112" s="126"/>
      <c r="K112" s="134"/>
      <c r="L112" s="126" t="s">
        <v>205</v>
      </c>
      <c r="M112" s="139">
        <f t="shared" si="2"/>
        <v>120.032</v>
      </c>
      <c r="N112" s="140">
        <v>120.032</v>
      </c>
      <c r="O112" s="140"/>
      <c r="P112" s="140"/>
      <c r="Q112" s="140"/>
      <c r="R112" s="126">
        <v>2070199</v>
      </c>
      <c r="S112" s="126">
        <v>2130504</v>
      </c>
      <c r="T112" s="126" t="s">
        <v>59</v>
      </c>
      <c r="U112" s="142">
        <v>1</v>
      </c>
      <c r="V112" s="134"/>
      <c r="W112" s="126">
        <v>120.032</v>
      </c>
    </row>
    <row r="113" ht="27" customHeight="1" spans="1:23">
      <c r="A113" s="134"/>
      <c r="B113" s="134"/>
      <c r="C113" s="134"/>
      <c r="D113" s="256"/>
      <c r="E113" s="134"/>
      <c r="F113" s="134"/>
      <c r="G113" s="126"/>
      <c r="H113" s="128" t="s">
        <v>33</v>
      </c>
      <c r="I113" s="126"/>
      <c r="J113" s="126"/>
      <c r="K113" s="134"/>
      <c r="L113" s="126" t="s">
        <v>112</v>
      </c>
      <c r="M113" s="139">
        <f t="shared" si="2"/>
        <v>21.5</v>
      </c>
      <c r="N113" s="140"/>
      <c r="O113" s="140">
        <v>21.5</v>
      </c>
      <c r="P113" s="140"/>
      <c r="Q113" s="140"/>
      <c r="R113" s="126">
        <v>2130153</v>
      </c>
      <c r="S113" s="126">
        <v>2130504</v>
      </c>
      <c r="T113" s="126" t="s">
        <v>59</v>
      </c>
      <c r="U113" s="142">
        <v>1</v>
      </c>
      <c r="V113" s="134"/>
      <c r="W113" s="126">
        <v>21.5</v>
      </c>
    </row>
    <row r="114" ht="27" customHeight="1" spans="1:23">
      <c r="A114" s="134"/>
      <c r="B114" s="134"/>
      <c r="C114" s="134"/>
      <c r="D114" s="256"/>
      <c r="E114" s="134"/>
      <c r="F114" s="134"/>
      <c r="G114" s="126"/>
      <c r="H114" s="128" t="s">
        <v>33</v>
      </c>
      <c r="I114" s="126"/>
      <c r="J114" s="126"/>
      <c r="K114" s="134"/>
      <c r="L114" s="126" t="s">
        <v>114</v>
      </c>
      <c r="M114" s="139">
        <f t="shared" si="2"/>
        <v>40.16</v>
      </c>
      <c r="N114" s="140"/>
      <c r="O114" s="140">
        <v>40.16</v>
      </c>
      <c r="P114" s="140"/>
      <c r="Q114" s="140"/>
      <c r="R114" s="126">
        <v>2130199</v>
      </c>
      <c r="S114" s="126">
        <v>2130504</v>
      </c>
      <c r="T114" s="126" t="s">
        <v>59</v>
      </c>
      <c r="U114" s="142">
        <v>1</v>
      </c>
      <c r="V114" s="134"/>
      <c r="W114" s="126">
        <v>40.16</v>
      </c>
    </row>
    <row r="115" ht="27" customHeight="1" spans="1:23">
      <c r="A115" s="132"/>
      <c r="B115" s="132"/>
      <c r="C115" s="132"/>
      <c r="D115" s="257"/>
      <c r="E115" s="132"/>
      <c r="F115" s="132"/>
      <c r="G115" s="126"/>
      <c r="H115" s="128" t="s">
        <v>33</v>
      </c>
      <c r="I115" s="126"/>
      <c r="J115" s="126"/>
      <c r="K115" s="132"/>
      <c r="L115" s="126" t="s">
        <v>206</v>
      </c>
      <c r="M115" s="139">
        <f t="shared" si="2"/>
        <v>41</v>
      </c>
      <c r="N115" s="140"/>
      <c r="O115" s="140">
        <v>41</v>
      </c>
      <c r="P115" s="140"/>
      <c r="Q115" s="140"/>
      <c r="R115" s="126">
        <v>2130153</v>
      </c>
      <c r="S115" s="126">
        <v>2130504</v>
      </c>
      <c r="T115" s="126" t="s">
        <v>59</v>
      </c>
      <c r="U115" s="142">
        <v>1</v>
      </c>
      <c r="V115" s="132"/>
      <c r="W115" s="126">
        <v>41</v>
      </c>
    </row>
    <row r="116" ht="37" customHeight="1" spans="1:23">
      <c r="A116" s="129">
        <f>IF(B116="","",COUNTA(B$7:B116))</f>
        <v>47</v>
      </c>
      <c r="B116" s="129" t="s">
        <v>207</v>
      </c>
      <c r="C116" s="129" t="s">
        <v>208</v>
      </c>
      <c r="D116" s="255">
        <v>2020.07</v>
      </c>
      <c r="E116" s="129" t="s">
        <v>172</v>
      </c>
      <c r="F116" s="129" t="s">
        <v>209</v>
      </c>
      <c r="G116" s="126"/>
      <c r="H116" s="128" t="s">
        <v>33</v>
      </c>
      <c r="I116" s="126"/>
      <c r="J116" s="126"/>
      <c r="K116" s="129">
        <v>3000</v>
      </c>
      <c r="L116" s="126" t="s">
        <v>206</v>
      </c>
      <c r="M116" s="139">
        <f t="shared" si="2"/>
        <v>100</v>
      </c>
      <c r="N116" s="140"/>
      <c r="O116" s="140">
        <v>100</v>
      </c>
      <c r="P116" s="140"/>
      <c r="Q116" s="140"/>
      <c r="R116" s="126">
        <v>2130153</v>
      </c>
      <c r="S116" s="126">
        <v>2130504</v>
      </c>
      <c r="T116" s="126" t="s">
        <v>59</v>
      </c>
      <c r="U116" s="142">
        <v>1</v>
      </c>
      <c r="V116" s="129">
        <v>2020.09</v>
      </c>
      <c r="W116" s="126">
        <v>100</v>
      </c>
    </row>
    <row r="117" ht="37" customHeight="1" spans="1:23">
      <c r="A117" s="134"/>
      <c r="B117" s="134"/>
      <c r="C117" s="134"/>
      <c r="D117" s="256"/>
      <c r="E117" s="134"/>
      <c r="F117" s="134"/>
      <c r="G117" s="126"/>
      <c r="H117" s="128" t="s">
        <v>33</v>
      </c>
      <c r="I117" s="126"/>
      <c r="J117" s="126"/>
      <c r="K117" s="134"/>
      <c r="L117" s="126" t="s">
        <v>34</v>
      </c>
      <c r="M117" s="139">
        <f t="shared" si="2"/>
        <v>179</v>
      </c>
      <c r="N117" s="140">
        <v>179</v>
      </c>
      <c r="O117" s="140"/>
      <c r="P117" s="140"/>
      <c r="Q117" s="140"/>
      <c r="R117" s="126">
        <v>2130504</v>
      </c>
      <c r="S117" s="126">
        <v>2130504</v>
      </c>
      <c r="T117" s="126" t="s">
        <v>35</v>
      </c>
      <c r="U117" s="142"/>
      <c r="V117" s="134"/>
      <c r="W117" s="126">
        <v>21.283983</v>
      </c>
    </row>
    <row r="118" ht="37" customHeight="1" spans="1:23">
      <c r="A118" s="132"/>
      <c r="B118" s="132"/>
      <c r="C118" s="132"/>
      <c r="D118" s="257"/>
      <c r="E118" s="132"/>
      <c r="F118" s="132"/>
      <c r="G118" s="126"/>
      <c r="H118" s="128" t="s">
        <v>33</v>
      </c>
      <c r="I118" s="126"/>
      <c r="J118" s="126"/>
      <c r="K118" s="132"/>
      <c r="L118" s="126" t="s">
        <v>100</v>
      </c>
      <c r="M118" s="139">
        <f t="shared" si="2"/>
        <v>700</v>
      </c>
      <c r="N118" s="140">
        <v>700</v>
      </c>
      <c r="O118" s="140"/>
      <c r="P118" s="140"/>
      <c r="Q118" s="140"/>
      <c r="R118" s="126">
        <v>2300225</v>
      </c>
      <c r="S118" s="126">
        <v>2130504</v>
      </c>
      <c r="T118" s="126" t="s">
        <v>59</v>
      </c>
      <c r="U118" s="142">
        <v>1</v>
      </c>
      <c r="V118" s="132"/>
      <c r="W118" s="126">
        <v>700</v>
      </c>
    </row>
    <row r="119" ht="96" spans="1:23">
      <c r="A119" s="126">
        <f>IF(B119="","",COUNTA(B$7:B119))</f>
        <v>48</v>
      </c>
      <c r="B119" s="126" t="s">
        <v>210</v>
      </c>
      <c r="C119" s="126" t="s">
        <v>211</v>
      </c>
      <c r="D119" s="177">
        <v>2020.07</v>
      </c>
      <c r="E119" s="126" t="s">
        <v>172</v>
      </c>
      <c r="F119" s="126" t="s">
        <v>212</v>
      </c>
      <c r="G119" s="126"/>
      <c r="H119" s="128" t="s">
        <v>33</v>
      </c>
      <c r="I119" s="126"/>
      <c r="J119" s="126"/>
      <c r="K119" s="126">
        <v>2000</v>
      </c>
      <c r="L119" s="126" t="s">
        <v>34</v>
      </c>
      <c r="M119" s="139">
        <f t="shared" si="2"/>
        <v>650</v>
      </c>
      <c r="N119" s="140">
        <v>650</v>
      </c>
      <c r="O119" s="140"/>
      <c r="P119" s="140"/>
      <c r="Q119" s="140"/>
      <c r="R119" s="126">
        <v>2130504</v>
      </c>
      <c r="S119" s="126">
        <v>2130504</v>
      </c>
      <c r="T119" s="126" t="s">
        <v>35</v>
      </c>
      <c r="U119" s="126"/>
      <c r="V119" s="126">
        <v>2020.09</v>
      </c>
      <c r="W119" s="126">
        <v>549.861825</v>
      </c>
    </row>
    <row r="120" ht="72" spans="1:23">
      <c r="A120" s="126">
        <f>IF(B120="","",COUNTA(B$7:B120))</f>
        <v>49</v>
      </c>
      <c r="B120" s="126" t="s">
        <v>213</v>
      </c>
      <c r="C120" s="126" t="s">
        <v>214</v>
      </c>
      <c r="D120" s="177">
        <v>2020.07</v>
      </c>
      <c r="E120" s="126" t="s">
        <v>172</v>
      </c>
      <c r="F120" s="126" t="s">
        <v>215</v>
      </c>
      <c r="G120" s="126"/>
      <c r="H120" s="128" t="s">
        <v>33</v>
      </c>
      <c r="I120" s="126"/>
      <c r="J120" s="126"/>
      <c r="K120" s="126">
        <v>6680</v>
      </c>
      <c r="L120" s="126" t="s">
        <v>34</v>
      </c>
      <c r="M120" s="139">
        <f t="shared" si="2"/>
        <v>157</v>
      </c>
      <c r="N120" s="140">
        <v>157</v>
      </c>
      <c r="O120" s="140"/>
      <c r="P120" s="140"/>
      <c r="Q120" s="140"/>
      <c r="R120" s="126">
        <v>2130504</v>
      </c>
      <c r="S120" s="126">
        <v>2130504</v>
      </c>
      <c r="T120" s="126" t="s">
        <v>35</v>
      </c>
      <c r="U120" s="126"/>
      <c r="V120" s="126">
        <v>2020.09</v>
      </c>
      <c r="W120" s="126">
        <v>124.499412</v>
      </c>
    </row>
    <row r="121" ht="41" customHeight="1" spans="1:23">
      <c r="A121" s="129">
        <f>IF(B121="","",COUNTA(B$7:B121))</f>
        <v>50</v>
      </c>
      <c r="B121" s="129" t="s">
        <v>216</v>
      </c>
      <c r="C121" s="129" t="s">
        <v>217</v>
      </c>
      <c r="D121" s="255">
        <v>2020.07</v>
      </c>
      <c r="E121" s="129" t="s">
        <v>172</v>
      </c>
      <c r="F121" s="129" t="s">
        <v>218</v>
      </c>
      <c r="G121" s="126"/>
      <c r="H121" s="128" t="s">
        <v>33</v>
      </c>
      <c r="I121" s="126"/>
      <c r="J121" s="126"/>
      <c r="K121" s="129">
        <v>5870</v>
      </c>
      <c r="L121" s="126" t="s">
        <v>34</v>
      </c>
      <c r="M121" s="139">
        <f t="shared" si="2"/>
        <v>100</v>
      </c>
      <c r="N121" s="140">
        <v>100</v>
      </c>
      <c r="O121" s="140"/>
      <c r="P121" s="140"/>
      <c r="Q121" s="140"/>
      <c r="R121" s="126">
        <v>2130504</v>
      </c>
      <c r="S121" s="126">
        <v>2130504</v>
      </c>
      <c r="T121" s="126" t="s">
        <v>35</v>
      </c>
      <c r="U121" s="126"/>
      <c r="V121" s="129">
        <v>2020.09</v>
      </c>
      <c r="W121" s="126">
        <v>100</v>
      </c>
    </row>
    <row r="122" ht="41" customHeight="1" spans="1:23">
      <c r="A122" s="132"/>
      <c r="B122" s="132"/>
      <c r="C122" s="132"/>
      <c r="D122" s="257"/>
      <c r="E122" s="132"/>
      <c r="F122" s="132"/>
      <c r="G122" s="126"/>
      <c r="H122" s="128" t="s">
        <v>33</v>
      </c>
      <c r="I122" s="126"/>
      <c r="J122" s="126"/>
      <c r="K122" s="132"/>
      <c r="L122" s="126" t="s">
        <v>34</v>
      </c>
      <c r="M122" s="139">
        <f t="shared" si="2"/>
        <v>74.48</v>
      </c>
      <c r="N122" s="140">
        <v>74.48</v>
      </c>
      <c r="O122" s="140"/>
      <c r="P122" s="140"/>
      <c r="Q122" s="140"/>
      <c r="R122" s="126">
        <v>2130504</v>
      </c>
      <c r="S122" s="126">
        <v>2130504</v>
      </c>
      <c r="T122" s="126" t="s">
        <v>35</v>
      </c>
      <c r="U122" s="126"/>
      <c r="V122" s="132"/>
      <c r="W122" s="126">
        <v>51.004282</v>
      </c>
    </row>
    <row r="123" ht="108" spans="1:23">
      <c r="A123" s="126">
        <f>IF(B123="","",COUNTA(B$7:B123))</f>
        <v>51</v>
      </c>
      <c r="B123" s="126" t="s">
        <v>219</v>
      </c>
      <c r="C123" s="126" t="s">
        <v>220</v>
      </c>
      <c r="D123" s="177">
        <v>2020.07</v>
      </c>
      <c r="E123" s="126" t="s">
        <v>172</v>
      </c>
      <c r="F123" s="126" t="s">
        <v>221</v>
      </c>
      <c r="G123" s="126"/>
      <c r="H123" s="128" t="s">
        <v>33</v>
      </c>
      <c r="I123" s="126"/>
      <c r="J123" s="126"/>
      <c r="K123" s="126">
        <v>3280</v>
      </c>
      <c r="L123" s="126" t="s">
        <v>34</v>
      </c>
      <c r="M123" s="139">
        <f t="shared" si="2"/>
        <v>420</v>
      </c>
      <c r="N123" s="140">
        <v>420</v>
      </c>
      <c r="O123" s="140"/>
      <c r="P123" s="140"/>
      <c r="Q123" s="140"/>
      <c r="R123" s="126">
        <v>2130504</v>
      </c>
      <c r="S123" s="126">
        <v>2130504</v>
      </c>
      <c r="T123" s="126" t="s">
        <v>35</v>
      </c>
      <c r="U123" s="126"/>
      <c r="V123" s="126">
        <v>2020.09</v>
      </c>
      <c r="W123" s="126">
        <v>400</v>
      </c>
    </row>
    <row r="124" ht="72" spans="1:23">
      <c r="A124" s="126">
        <f>IF(B124="","",COUNTA(B$7:B124))</f>
        <v>52</v>
      </c>
      <c r="B124" s="126" t="s">
        <v>222</v>
      </c>
      <c r="C124" s="126" t="s">
        <v>82</v>
      </c>
      <c r="D124" s="177">
        <v>2020.07</v>
      </c>
      <c r="E124" s="126" t="s">
        <v>172</v>
      </c>
      <c r="F124" s="126" t="s">
        <v>223</v>
      </c>
      <c r="G124" s="126"/>
      <c r="H124" s="128" t="s">
        <v>33</v>
      </c>
      <c r="I124" s="126"/>
      <c r="J124" s="126"/>
      <c r="K124" s="126">
        <v>3281</v>
      </c>
      <c r="L124" s="126" t="s">
        <v>36</v>
      </c>
      <c r="M124" s="139">
        <f t="shared" si="2"/>
        <v>240</v>
      </c>
      <c r="N124" s="140"/>
      <c r="O124" s="140">
        <v>240</v>
      </c>
      <c r="P124" s="140"/>
      <c r="Q124" s="140"/>
      <c r="R124" s="126">
        <v>2130504</v>
      </c>
      <c r="S124" s="126">
        <v>2130504</v>
      </c>
      <c r="T124" s="126" t="s">
        <v>35</v>
      </c>
      <c r="U124" s="126"/>
      <c r="V124" s="126">
        <v>2020.09</v>
      </c>
      <c r="W124" s="126">
        <v>209.984666</v>
      </c>
    </row>
    <row r="125" ht="96" spans="1:23">
      <c r="A125" s="126">
        <f>IF(B125="","",COUNTA(B$7:B125))</f>
        <v>53</v>
      </c>
      <c r="B125" s="126" t="s">
        <v>224</v>
      </c>
      <c r="C125" s="126" t="s">
        <v>225</v>
      </c>
      <c r="D125" s="177">
        <v>2020.07</v>
      </c>
      <c r="E125" s="126" t="s">
        <v>172</v>
      </c>
      <c r="F125" s="126" t="s">
        <v>226</v>
      </c>
      <c r="G125" s="126"/>
      <c r="H125" s="128" t="s">
        <v>33</v>
      </c>
      <c r="I125" s="126"/>
      <c r="J125" s="126"/>
      <c r="K125" s="126">
        <v>1210</v>
      </c>
      <c r="L125" s="126" t="s">
        <v>34</v>
      </c>
      <c r="M125" s="139">
        <f t="shared" si="2"/>
        <v>900</v>
      </c>
      <c r="N125" s="140">
        <v>900</v>
      </c>
      <c r="O125" s="140"/>
      <c r="P125" s="140"/>
      <c r="Q125" s="140"/>
      <c r="R125" s="126">
        <v>2130504</v>
      </c>
      <c r="S125" s="126">
        <v>2130504</v>
      </c>
      <c r="T125" s="126" t="s">
        <v>35</v>
      </c>
      <c r="U125" s="126"/>
      <c r="V125" s="126">
        <v>2020.09</v>
      </c>
      <c r="W125" s="126">
        <v>704.874321</v>
      </c>
    </row>
    <row r="126" ht="96" spans="1:23">
      <c r="A126" s="126">
        <f>IF(B126="","",COUNTA(B$7:B126))</f>
        <v>54</v>
      </c>
      <c r="B126" s="126" t="s">
        <v>227</v>
      </c>
      <c r="C126" s="126" t="s">
        <v>228</v>
      </c>
      <c r="D126" s="177">
        <v>2020.07</v>
      </c>
      <c r="E126" s="126" t="s">
        <v>172</v>
      </c>
      <c r="F126" s="126" t="s">
        <v>229</v>
      </c>
      <c r="G126" s="126"/>
      <c r="H126" s="128" t="s">
        <v>33</v>
      </c>
      <c r="I126" s="126"/>
      <c r="J126" s="126"/>
      <c r="K126" s="126">
        <v>2650</v>
      </c>
      <c r="L126" s="126" t="s">
        <v>36</v>
      </c>
      <c r="M126" s="139">
        <f t="shared" si="2"/>
        <v>455</v>
      </c>
      <c r="N126" s="140"/>
      <c r="O126" s="140">
        <v>455</v>
      </c>
      <c r="P126" s="140"/>
      <c r="Q126" s="140"/>
      <c r="R126" s="126">
        <v>2130504</v>
      </c>
      <c r="S126" s="126">
        <v>2130504</v>
      </c>
      <c r="T126" s="126" t="s">
        <v>35</v>
      </c>
      <c r="U126" s="126"/>
      <c r="V126" s="126">
        <v>2020.09</v>
      </c>
      <c r="W126" s="126">
        <v>383.491365</v>
      </c>
    </row>
    <row r="127" ht="84" spans="1:23">
      <c r="A127" s="126">
        <f>IF(B127="","",COUNTA(B$7:B127))</f>
        <v>55</v>
      </c>
      <c r="B127" s="126" t="s">
        <v>230</v>
      </c>
      <c r="C127" s="126" t="s">
        <v>231</v>
      </c>
      <c r="D127" s="177">
        <v>2020.07</v>
      </c>
      <c r="E127" s="126" t="s">
        <v>172</v>
      </c>
      <c r="F127" s="126" t="s">
        <v>232</v>
      </c>
      <c r="G127" s="126"/>
      <c r="H127" s="128" t="s">
        <v>33</v>
      </c>
      <c r="I127" s="126"/>
      <c r="J127" s="126"/>
      <c r="K127" s="126">
        <v>5765</v>
      </c>
      <c r="L127" s="126" t="s">
        <v>36</v>
      </c>
      <c r="M127" s="139">
        <f t="shared" si="2"/>
        <v>66</v>
      </c>
      <c r="N127" s="140"/>
      <c r="O127" s="140">
        <v>66</v>
      </c>
      <c r="P127" s="140"/>
      <c r="Q127" s="140"/>
      <c r="R127" s="126">
        <v>2130504</v>
      </c>
      <c r="S127" s="126">
        <v>2130504</v>
      </c>
      <c r="T127" s="126" t="s">
        <v>35</v>
      </c>
      <c r="U127" s="126"/>
      <c r="V127" s="126">
        <v>2020.09</v>
      </c>
      <c r="W127" s="126">
        <v>57.503073</v>
      </c>
    </row>
    <row r="128" ht="96" spans="1:23">
      <c r="A128" s="126">
        <f>IF(B128="","",COUNTA(B$7:B128))</f>
        <v>56</v>
      </c>
      <c r="B128" s="126" t="s">
        <v>233</v>
      </c>
      <c r="C128" s="126" t="s">
        <v>234</v>
      </c>
      <c r="D128" s="177">
        <v>2020.07</v>
      </c>
      <c r="E128" s="126" t="s">
        <v>172</v>
      </c>
      <c r="F128" s="126" t="s">
        <v>235</v>
      </c>
      <c r="G128" s="126"/>
      <c r="H128" s="128" t="s">
        <v>33</v>
      </c>
      <c r="I128" s="126"/>
      <c r="J128" s="126"/>
      <c r="K128" s="126">
        <v>5765</v>
      </c>
      <c r="L128" s="126" t="s">
        <v>236</v>
      </c>
      <c r="M128" s="139">
        <f t="shared" si="2"/>
        <v>1020</v>
      </c>
      <c r="N128" s="140">
        <v>1020</v>
      </c>
      <c r="O128" s="140"/>
      <c r="P128" s="140"/>
      <c r="Q128" s="140"/>
      <c r="R128" s="126">
        <v>2130504</v>
      </c>
      <c r="S128" s="126">
        <v>2130504</v>
      </c>
      <c r="T128" s="126" t="s">
        <v>35</v>
      </c>
      <c r="U128" s="126"/>
      <c r="V128" s="126">
        <v>2020.09</v>
      </c>
      <c r="W128" s="126">
        <v>780.175113</v>
      </c>
    </row>
    <row r="129" ht="121" customHeight="1" spans="1:23">
      <c r="A129" s="129">
        <f>IF(B129="","",COUNTA(B$7:B129))</f>
        <v>57</v>
      </c>
      <c r="B129" s="129" t="s">
        <v>237</v>
      </c>
      <c r="C129" s="129" t="s">
        <v>238</v>
      </c>
      <c r="D129" s="255">
        <v>2020.07</v>
      </c>
      <c r="E129" s="129" t="s">
        <v>168</v>
      </c>
      <c r="F129" s="129" t="s">
        <v>239</v>
      </c>
      <c r="G129" s="126"/>
      <c r="H129" s="128" t="s">
        <v>33</v>
      </c>
      <c r="I129" s="126"/>
      <c r="J129" s="126"/>
      <c r="K129" s="129">
        <v>100</v>
      </c>
      <c r="L129" s="126" t="s">
        <v>34</v>
      </c>
      <c r="M129" s="139">
        <f t="shared" si="2"/>
        <v>1000</v>
      </c>
      <c r="N129" s="140">
        <v>1000</v>
      </c>
      <c r="O129" s="140"/>
      <c r="P129" s="140"/>
      <c r="Q129" s="140"/>
      <c r="R129" s="126">
        <v>2130504</v>
      </c>
      <c r="S129" s="126">
        <v>2130504</v>
      </c>
      <c r="T129" s="126" t="s">
        <v>35</v>
      </c>
      <c r="U129" s="126"/>
      <c r="V129" s="129">
        <v>2020.09</v>
      </c>
      <c r="W129" s="126">
        <v>1000</v>
      </c>
    </row>
    <row r="130" ht="121" customHeight="1" spans="1:23">
      <c r="A130" s="132"/>
      <c r="B130" s="132"/>
      <c r="C130" s="132"/>
      <c r="D130" s="257"/>
      <c r="E130" s="132"/>
      <c r="F130" s="132"/>
      <c r="G130" s="126"/>
      <c r="H130" s="128" t="s">
        <v>33</v>
      </c>
      <c r="I130" s="126"/>
      <c r="J130" s="126"/>
      <c r="K130" s="132"/>
      <c r="L130" s="126" t="s">
        <v>100</v>
      </c>
      <c r="M130" s="139">
        <f t="shared" si="2"/>
        <v>29.6</v>
      </c>
      <c r="N130" s="140">
        <v>29.6</v>
      </c>
      <c r="O130" s="140"/>
      <c r="P130" s="140"/>
      <c r="Q130" s="140"/>
      <c r="R130" s="126">
        <v>2300225</v>
      </c>
      <c r="S130" s="126">
        <v>2130504</v>
      </c>
      <c r="T130" s="126" t="s">
        <v>59</v>
      </c>
      <c r="U130" s="142">
        <v>1</v>
      </c>
      <c r="V130" s="132"/>
      <c r="W130" s="126">
        <v>0</v>
      </c>
    </row>
    <row r="131" ht="93" customHeight="1" spans="1:23">
      <c r="A131" s="126">
        <f>IF(B131="","",COUNTA(B$7:B131))</f>
        <v>58</v>
      </c>
      <c r="B131" s="126" t="s">
        <v>240</v>
      </c>
      <c r="C131" s="126" t="s">
        <v>241</v>
      </c>
      <c r="D131" s="177">
        <v>2020.07</v>
      </c>
      <c r="E131" s="126" t="s">
        <v>168</v>
      </c>
      <c r="F131" s="126" t="s">
        <v>242</v>
      </c>
      <c r="G131" s="126"/>
      <c r="H131" s="128" t="s">
        <v>33</v>
      </c>
      <c r="I131" s="126"/>
      <c r="J131" s="126"/>
      <c r="K131" s="126">
        <v>35</v>
      </c>
      <c r="L131" s="126" t="s">
        <v>34</v>
      </c>
      <c r="M131" s="139">
        <f t="shared" si="2"/>
        <v>630</v>
      </c>
      <c r="N131" s="140">
        <v>630</v>
      </c>
      <c r="O131" s="140"/>
      <c r="P131" s="140"/>
      <c r="Q131" s="140"/>
      <c r="R131" s="126">
        <v>2130504</v>
      </c>
      <c r="S131" s="126">
        <v>2130504</v>
      </c>
      <c r="T131" s="126" t="s">
        <v>35</v>
      </c>
      <c r="U131" s="126"/>
      <c r="V131" s="126">
        <v>2020.09</v>
      </c>
      <c r="W131" s="126">
        <v>613.500785</v>
      </c>
    </row>
    <row r="132" ht="80" customHeight="1" spans="1:23">
      <c r="A132" s="126">
        <f>IF(B132="","",COUNTA(B$7:B132))</f>
        <v>59</v>
      </c>
      <c r="B132" s="126" t="s">
        <v>243</v>
      </c>
      <c r="C132" s="126" t="s">
        <v>244</v>
      </c>
      <c r="D132" s="177">
        <v>2020.07</v>
      </c>
      <c r="E132" s="126" t="s">
        <v>168</v>
      </c>
      <c r="F132" s="126" t="s">
        <v>245</v>
      </c>
      <c r="G132" s="126"/>
      <c r="H132" s="128" t="s">
        <v>33</v>
      </c>
      <c r="I132" s="126"/>
      <c r="J132" s="126"/>
      <c r="K132" s="126">
        <v>230</v>
      </c>
      <c r="L132" s="126" t="s">
        <v>34</v>
      </c>
      <c r="M132" s="139">
        <f t="shared" si="2"/>
        <v>250.1187</v>
      </c>
      <c r="N132" s="140">
        <v>250.1187</v>
      </c>
      <c r="O132" s="140"/>
      <c r="P132" s="140"/>
      <c r="Q132" s="140"/>
      <c r="R132" s="126">
        <v>2130504</v>
      </c>
      <c r="S132" s="126">
        <v>2130504</v>
      </c>
      <c r="T132" s="126" t="s">
        <v>35</v>
      </c>
      <c r="U132" s="126"/>
      <c r="V132" s="126">
        <v>2020.09</v>
      </c>
      <c r="W132" s="126">
        <v>243.49038</v>
      </c>
    </row>
    <row r="133" ht="71" customHeight="1" spans="1:23">
      <c r="A133" s="126">
        <f>IF(B133="","",COUNTA(B$7:B133))</f>
        <v>60</v>
      </c>
      <c r="B133" s="126" t="s">
        <v>246</v>
      </c>
      <c r="C133" s="126" t="s">
        <v>247</v>
      </c>
      <c r="D133" s="177">
        <v>2020.07</v>
      </c>
      <c r="E133" s="126" t="s">
        <v>168</v>
      </c>
      <c r="F133" s="126" t="s">
        <v>248</v>
      </c>
      <c r="G133" s="126"/>
      <c r="H133" s="128" t="s">
        <v>33</v>
      </c>
      <c r="I133" s="126"/>
      <c r="J133" s="126"/>
      <c r="K133" s="126">
        <v>460</v>
      </c>
      <c r="L133" s="126" t="s">
        <v>36</v>
      </c>
      <c r="M133" s="139">
        <f t="shared" si="2"/>
        <v>1091</v>
      </c>
      <c r="N133" s="140"/>
      <c r="O133" s="140">
        <v>1091</v>
      </c>
      <c r="P133" s="140"/>
      <c r="Q133" s="140"/>
      <c r="R133" s="126">
        <v>2130504</v>
      </c>
      <c r="S133" s="126">
        <v>2130504</v>
      </c>
      <c r="T133" s="126" t="s">
        <v>35</v>
      </c>
      <c r="U133" s="126"/>
      <c r="V133" s="126">
        <v>2020.09</v>
      </c>
      <c r="W133" s="126">
        <v>1076.332068</v>
      </c>
    </row>
    <row r="134" ht="113" customHeight="1" spans="1:23">
      <c r="A134" s="126">
        <f>IF(B134="","",COUNTA(B$7:B134))</f>
        <v>61</v>
      </c>
      <c r="B134" s="126" t="s">
        <v>249</v>
      </c>
      <c r="C134" s="126" t="s">
        <v>250</v>
      </c>
      <c r="D134" s="177">
        <v>2020.07</v>
      </c>
      <c r="E134" s="126" t="s">
        <v>168</v>
      </c>
      <c r="F134" s="126" t="s">
        <v>251</v>
      </c>
      <c r="G134" s="126"/>
      <c r="H134" s="128" t="s">
        <v>33</v>
      </c>
      <c r="I134" s="126"/>
      <c r="J134" s="126"/>
      <c r="K134" s="126">
        <v>879</v>
      </c>
      <c r="L134" s="126" t="s">
        <v>34</v>
      </c>
      <c r="M134" s="139">
        <f t="shared" si="2"/>
        <v>1245</v>
      </c>
      <c r="N134" s="140">
        <v>1245</v>
      </c>
      <c r="O134" s="140"/>
      <c r="P134" s="140"/>
      <c r="Q134" s="140"/>
      <c r="R134" s="126">
        <v>2130504</v>
      </c>
      <c r="S134" s="126">
        <v>2130504</v>
      </c>
      <c r="T134" s="126" t="s">
        <v>35</v>
      </c>
      <c r="U134" s="126"/>
      <c r="V134" s="126">
        <v>2020.09</v>
      </c>
      <c r="W134" s="126">
        <v>1094.586429</v>
      </c>
    </row>
    <row r="135" ht="86" customHeight="1" spans="1:23">
      <c r="A135" s="126">
        <f>IF(B135="","",COUNTA(B$7:B135))</f>
        <v>62</v>
      </c>
      <c r="B135" s="126" t="s">
        <v>252</v>
      </c>
      <c r="C135" s="126" t="s">
        <v>167</v>
      </c>
      <c r="D135" s="177">
        <v>2020.07</v>
      </c>
      <c r="E135" s="126" t="s">
        <v>168</v>
      </c>
      <c r="F135" s="126" t="s">
        <v>253</v>
      </c>
      <c r="G135" s="126"/>
      <c r="H135" s="128" t="s">
        <v>33</v>
      </c>
      <c r="I135" s="126"/>
      <c r="J135" s="126"/>
      <c r="K135" s="126">
        <v>2100</v>
      </c>
      <c r="L135" s="126" t="s">
        <v>36</v>
      </c>
      <c r="M135" s="139">
        <f t="shared" ref="M135:M158" si="3">SUM(N135:Q135)</f>
        <v>1112</v>
      </c>
      <c r="N135" s="140"/>
      <c r="O135" s="140">
        <v>1112</v>
      </c>
      <c r="P135" s="140"/>
      <c r="Q135" s="140"/>
      <c r="R135" s="126">
        <v>2130504</v>
      </c>
      <c r="S135" s="126">
        <v>2130504</v>
      </c>
      <c r="T135" s="126" t="s">
        <v>35</v>
      </c>
      <c r="U135" s="126"/>
      <c r="V135" s="126">
        <v>2020.09</v>
      </c>
      <c r="W135" s="126">
        <v>986.964131</v>
      </c>
    </row>
    <row r="136" ht="31" customHeight="1" spans="1:23">
      <c r="A136" s="129">
        <f>IF(B136="","",COUNTA(B$7:B136))</f>
        <v>63</v>
      </c>
      <c r="B136" s="129" t="s">
        <v>254</v>
      </c>
      <c r="C136" s="129" t="s">
        <v>255</v>
      </c>
      <c r="D136" s="255">
        <v>2020.07</v>
      </c>
      <c r="E136" s="129" t="s">
        <v>168</v>
      </c>
      <c r="F136" s="129" t="s">
        <v>256</v>
      </c>
      <c r="G136" s="126"/>
      <c r="H136" s="128" t="s">
        <v>33</v>
      </c>
      <c r="I136" s="126"/>
      <c r="J136" s="126"/>
      <c r="K136" s="129">
        <v>330</v>
      </c>
      <c r="L136" s="126" t="s">
        <v>206</v>
      </c>
      <c r="M136" s="139">
        <f t="shared" si="3"/>
        <v>410</v>
      </c>
      <c r="N136" s="140"/>
      <c r="O136" s="140">
        <v>410</v>
      </c>
      <c r="P136" s="140"/>
      <c r="Q136" s="140"/>
      <c r="R136" s="126">
        <v>2130153</v>
      </c>
      <c r="S136" s="126">
        <v>2130504</v>
      </c>
      <c r="T136" s="126" t="s">
        <v>35</v>
      </c>
      <c r="U136" s="142"/>
      <c r="V136" s="129">
        <v>2020.09</v>
      </c>
      <c r="W136" s="126">
        <v>410</v>
      </c>
    </row>
    <row r="137" ht="31" customHeight="1" spans="1:23">
      <c r="A137" s="134"/>
      <c r="B137" s="134"/>
      <c r="C137" s="134"/>
      <c r="D137" s="256"/>
      <c r="E137" s="134"/>
      <c r="F137" s="134"/>
      <c r="G137" s="126"/>
      <c r="H137" s="128" t="s">
        <v>33</v>
      </c>
      <c r="I137" s="126"/>
      <c r="J137" s="126"/>
      <c r="K137" s="134"/>
      <c r="L137" s="126" t="s">
        <v>34</v>
      </c>
      <c r="M137" s="139">
        <f t="shared" si="3"/>
        <v>142</v>
      </c>
      <c r="N137" s="140">
        <v>142</v>
      </c>
      <c r="O137" s="140"/>
      <c r="P137" s="140"/>
      <c r="Q137" s="140"/>
      <c r="R137" s="126">
        <v>2130504</v>
      </c>
      <c r="S137" s="126">
        <v>2130504</v>
      </c>
      <c r="T137" s="126" t="s">
        <v>35</v>
      </c>
      <c r="U137" s="142"/>
      <c r="V137" s="134"/>
      <c r="W137" s="126">
        <v>142</v>
      </c>
    </row>
    <row r="138" ht="31" customHeight="1" spans="1:23">
      <c r="A138" s="132"/>
      <c r="B138" s="132"/>
      <c r="C138" s="132"/>
      <c r="D138" s="257"/>
      <c r="E138" s="132"/>
      <c r="F138" s="132"/>
      <c r="G138" s="126"/>
      <c r="H138" s="128" t="s">
        <v>33</v>
      </c>
      <c r="I138" s="126"/>
      <c r="J138" s="126"/>
      <c r="K138" s="132"/>
      <c r="L138" s="126" t="s">
        <v>113</v>
      </c>
      <c r="M138" s="139">
        <f t="shared" si="3"/>
        <v>200</v>
      </c>
      <c r="N138" s="140"/>
      <c r="O138" s="140">
        <v>200</v>
      </c>
      <c r="P138" s="140"/>
      <c r="Q138" s="140"/>
      <c r="R138" s="126">
        <v>2210105</v>
      </c>
      <c r="S138" s="126">
        <v>2130504</v>
      </c>
      <c r="T138" s="126" t="s">
        <v>59</v>
      </c>
      <c r="U138" s="142">
        <v>1</v>
      </c>
      <c r="V138" s="132"/>
      <c r="W138" s="126">
        <v>200</v>
      </c>
    </row>
    <row r="139" ht="36" customHeight="1" spans="1:23">
      <c r="A139" s="129">
        <f>IF(B139="","",COUNTA(B$7:B139))</f>
        <v>64</v>
      </c>
      <c r="B139" s="129" t="s">
        <v>257</v>
      </c>
      <c r="C139" s="129" t="s">
        <v>258</v>
      </c>
      <c r="D139" s="255">
        <v>2020.07</v>
      </c>
      <c r="E139" s="129" t="s">
        <v>168</v>
      </c>
      <c r="F139" s="129" t="s">
        <v>259</v>
      </c>
      <c r="G139" s="126"/>
      <c r="H139" s="128" t="s">
        <v>33</v>
      </c>
      <c r="I139" s="126"/>
      <c r="J139" s="126"/>
      <c r="K139" s="129">
        <v>7600</v>
      </c>
      <c r="L139" s="126" t="s">
        <v>50</v>
      </c>
      <c r="M139" s="139">
        <f t="shared" si="3"/>
        <v>3013</v>
      </c>
      <c r="N139" s="140">
        <v>3013</v>
      </c>
      <c r="O139" s="140"/>
      <c r="P139" s="140"/>
      <c r="Q139" s="140"/>
      <c r="R139" s="126">
        <v>2130504</v>
      </c>
      <c r="S139" s="126">
        <v>2130504</v>
      </c>
      <c r="T139" s="126" t="s">
        <v>35</v>
      </c>
      <c r="U139" s="126"/>
      <c r="V139" s="129">
        <v>2020.09</v>
      </c>
      <c r="W139" s="126">
        <v>3013</v>
      </c>
    </row>
    <row r="140" ht="36" customHeight="1" spans="1:23">
      <c r="A140" s="134"/>
      <c r="B140" s="134"/>
      <c r="C140" s="134"/>
      <c r="D140" s="256"/>
      <c r="E140" s="134"/>
      <c r="F140" s="134"/>
      <c r="G140" s="126"/>
      <c r="H140" s="128" t="s">
        <v>33</v>
      </c>
      <c r="I140" s="126"/>
      <c r="J140" s="126"/>
      <c r="K140" s="134"/>
      <c r="L140" s="126" t="s">
        <v>34</v>
      </c>
      <c r="M140" s="139">
        <f t="shared" si="3"/>
        <v>94.047418</v>
      </c>
      <c r="N140" s="140">
        <v>94.047418</v>
      </c>
      <c r="O140" s="140"/>
      <c r="P140" s="140"/>
      <c r="Q140" s="140"/>
      <c r="R140" s="126">
        <v>2130504</v>
      </c>
      <c r="S140" s="126">
        <v>2130504</v>
      </c>
      <c r="T140" s="126" t="s">
        <v>35</v>
      </c>
      <c r="U140" s="126"/>
      <c r="V140" s="134"/>
      <c r="W140" s="126">
        <v>0</v>
      </c>
    </row>
    <row r="141" ht="36" customHeight="1" spans="1:23">
      <c r="A141" s="132"/>
      <c r="B141" s="132"/>
      <c r="C141" s="132"/>
      <c r="D141" s="257"/>
      <c r="E141" s="132"/>
      <c r="F141" s="132"/>
      <c r="G141" s="126"/>
      <c r="H141" s="128" t="s">
        <v>33</v>
      </c>
      <c r="I141" s="126"/>
      <c r="J141" s="126"/>
      <c r="K141" s="132"/>
      <c r="L141" s="126" t="s">
        <v>34</v>
      </c>
      <c r="M141" s="139">
        <f t="shared" si="3"/>
        <v>513.472582</v>
      </c>
      <c r="N141" s="140">
        <v>513.472582</v>
      </c>
      <c r="O141" s="140"/>
      <c r="P141" s="140"/>
      <c r="Q141" s="140"/>
      <c r="R141" s="126">
        <v>2130504</v>
      </c>
      <c r="S141" s="126">
        <v>2130504</v>
      </c>
      <c r="T141" s="126" t="s">
        <v>35</v>
      </c>
      <c r="U141" s="126"/>
      <c r="V141" s="132"/>
      <c r="W141" s="126">
        <v>483.620848</v>
      </c>
    </row>
    <row r="142" ht="31" customHeight="1" spans="1:23">
      <c r="A142" s="129">
        <f>IF(B142="","",COUNTA(B$7:B142))</f>
        <v>65</v>
      </c>
      <c r="B142" s="129" t="s">
        <v>260</v>
      </c>
      <c r="C142" s="129" t="s">
        <v>261</v>
      </c>
      <c r="D142" s="255">
        <v>2020.07</v>
      </c>
      <c r="E142" s="129" t="s">
        <v>168</v>
      </c>
      <c r="F142" s="129" t="s">
        <v>262</v>
      </c>
      <c r="G142" s="126"/>
      <c r="H142" s="128" t="s">
        <v>33</v>
      </c>
      <c r="I142" s="126"/>
      <c r="J142" s="126"/>
      <c r="K142" s="129">
        <v>172</v>
      </c>
      <c r="L142" s="126" t="s">
        <v>36</v>
      </c>
      <c r="M142" s="139">
        <f t="shared" si="3"/>
        <v>602</v>
      </c>
      <c r="N142" s="140"/>
      <c r="O142" s="140">
        <v>602</v>
      </c>
      <c r="P142" s="140"/>
      <c r="Q142" s="140"/>
      <c r="R142" s="126">
        <v>2130504</v>
      </c>
      <c r="S142" s="126">
        <v>2130504</v>
      </c>
      <c r="T142" s="126" t="s">
        <v>35</v>
      </c>
      <c r="U142" s="126"/>
      <c r="V142" s="129">
        <v>2020.09</v>
      </c>
      <c r="W142" s="126">
        <v>601.01837</v>
      </c>
    </row>
    <row r="143" s="109" customFormat="1" ht="31" customHeight="1" spans="1:23">
      <c r="A143" s="134"/>
      <c r="B143" s="134"/>
      <c r="C143" s="134"/>
      <c r="D143" s="256"/>
      <c r="E143" s="134"/>
      <c r="F143" s="134"/>
      <c r="G143" s="126"/>
      <c r="H143" s="128" t="s">
        <v>33</v>
      </c>
      <c r="I143" s="126"/>
      <c r="J143" s="126"/>
      <c r="K143" s="134"/>
      <c r="L143" s="126" t="s">
        <v>65</v>
      </c>
      <c r="M143" s="139">
        <f t="shared" si="3"/>
        <v>42</v>
      </c>
      <c r="N143" s="140">
        <v>42</v>
      </c>
      <c r="O143" s="140"/>
      <c r="P143" s="140"/>
      <c r="Q143" s="140"/>
      <c r="R143" s="126">
        <v>2130599</v>
      </c>
      <c r="S143" s="126">
        <v>2130504</v>
      </c>
      <c r="T143" s="126" t="s">
        <v>35</v>
      </c>
      <c r="U143" s="126"/>
      <c r="V143" s="132"/>
      <c r="W143" s="126">
        <v>27.439943</v>
      </c>
    </row>
    <row r="144" ht="132" spans="1:23">
      <c r="A144" s="126">
        <f>IF(B144="","",COUNTA(B$7:B144))</f>
        <v>66</v>
      </c>
      <c r="B144" s="126" t="s">
        <v>263</v>
      </c>
      <c r="C144" s="126" t="s">
        <v>264</v>
      </c>
      <c r="D144" s="177">
        <v>2020.07</v>
      </c>
      <c r="E144" s="126" t="s">
        <v>168</v>
      </c>
      <c r="F144" s="126" t="s">
        <v>265</v>
      </c>
      <c r="G144" s="126"/>
      <c r="H144" s="128" t="s">
        <v>33</v>
      </c>
      <c r="I144" s="126"/>
      <c r="J144" s="126"/>
      <c r="K144" s="126">
        <v>1209</v>
      </c>
      <c r="L144" s="126" t="s">
        <v>236</v>
      </c>
      <c r="M144" s="139">
        <f t="shared" si="3"/>
        <v>3450</v>
      </c>
      <c r="N144" s="140">
        <v>3450</v>
      </c>
      <c r="O144" s="140"/>
      <c r="P144" s="140"/>
      <c r="Q144" s="140"/>
      <c r="R144" s="126">
        <v>2130504</v>
      </c>
      <c r="S144" s="126">
        <v>2130504</v>
      </c>
      <c r="T144" s="126" t="s">
        <v>35</v>
      </c>
      <c r="U144" s="126"/>
      <c r="V144" s="126">
        <v>2020.09</v>
      </c>
      <c r="W144" s="126">
        <v>3180.261035</v>
      </c>
    </row>
    <row r="145" ht="72" spans="1:23">
      <c r="A145" s="126">
        <f>IF(B145="","",COUNTA(B$7:B145))</f>
        <v>67</v>
      </c>
      <c r="B145" s="126" t="s">
        <v>266</v>
      </c>
      <c r="C145" s="126" t="s">
        <v>267</v>
      </c>
      <c r="D145" s="177">
        <v>2020.07</v>
      </c>
      <c r="E145" s="126" t="s">
        <v>168</v>
      </c>
      <c r="F145" s="126" t="s">
        <v>268</v>
      </c>
      <c r="G145" s="126"/>
      <c r="H145" s="128" t="s">
        <v>33</v>
      </c>
      <c r="I145" s="126"/>
      <c r="J145" s="126"/>
      <c r="K145" s="126">
        <v>780</v>
      </c>
      <c r="L145" s="126" t="s">
        <v>236</v>
      </c>
      <c r="M145" s="139">
        <f t="shared" si="3"/>
        <v>800</v>
      </c>
      <c r="N145" s="140">
        <v>800</v>
      </c>
      <c r="O145" s="140"/>
      <c r="P145" s="140"/>
      <c r="Q145" s="140"/>
      <c r="R145" s="126">
        <v>2130504</v>
      </c>
      <c r="S145" s="126">
        <v>2130504</v>
      </c>
      <c r="T145" s="126" t="s">
        <v>35</v>
      </c>
      <c r="U145" s="126"/>
      <c r="V145" s="126">
        <v>2020.09</v>
      </c>
      <c r="W145" s="126">
        <v>778.712437</v>
      </c>
    </row>
    <row r="146" ht="84" spans="1:23">
      <c r="A146" s="126">
        <f>IF(B146="","",COUNTA(B$7:B146))</f>
        <v>68</v>
      </c>
      <c r="B146" s="126" t="s">
        <v>269</v>
      </c>
      <c r="C146" s="126" t="s">
        <v>270</v>
      </c>
      <c r="D146" s="177">
        <v>2020.07</v>
      </c>
      <c r="E146" s="126" t="s">
        <v>168</v>
      </c>
      <c r="F146" s="126" t="s">
        <v>271</v>
      </c>
      <c r="G146" s="126"/>
      <c r="H146" s="128" t="s">
        <v>33</v>
      </c>
      <c r="I146" s="126"/>
      <c r="J146" s="126"/>
      <c r="K146" s="126">
        <v>906</v>
      </c>
      <c r="L146" s="126" t="s">
        <v>236</v>
      </c>
      <c r="M146" s="139">
        <f t="shared" si="3"/>
        <v>1860</v>
      </c>
      <c r="N146" s="140">
        <v>1860</v>
      </c>
      <c r="O146" s="140"/>
      <c r="P146" s="140"/>
      <c r="Q146" s="140"/>
      <c r="R146" s="126">
        <v>2130504</v>
      </c>
      <c r="S146" s="126">
        <v>2130504</v>
      </c>
      <c r="T146" s="126" t="s">
        <v>35</v>
      </c>
      <c r="U146" s="126"/>
      <c r="V146" s="126">
        <v>2020.09</v>
      </c>
      <c r="W146" s="126">
        <v>1822.198486</v>
      </c>
    </row>
    <row r="147" ht="34" customHeight="1" spans="1:23">
      <c r="A147" s="129">
        <f>IF(B147="","",COUNTA(B$7:B147))</f>
        <v>69</v>
      </c>
      <c r="B147" s="129" t="s">
        <v>272</v>
      </c>
      <c r="C147" s="129" t="s">
        <v>273</v>
      </c>
      <c r="D147" s="255">
        <v>2020.07</v>
      </c>
      <c r="E147" s="129" t="s">
        <v>168</v>
      </c>
      <c r="F147" s="129" t="s">
        <v>274</v>
      </c>
      <c r="G147" s="126"/>
      <c r="H147" s="128" t="s">
        <v>33</v>
      </c>
      <c r="I147" s="126"/>
      <c r="J147" s="126"/>
      <c r="K147" s="129">
        <v>272</v>
      </c>
      <c r="L147" s="126" t="s">
        <v>114</v>
      </c>
      <c r="M147" s="139">
        <f t="shared" si="3"/>
        <v>129.84</v>
      </c>
      <c r="N147" s="140"/>
      <c r="O147" s="140">
        <v>129.84</v>
      </c>
      <c r="P147" s="140"/>
      <c r="Q147" s="140"/>
      <c r="R147" s="126">
        <v>2130199</v>
      </c>
      <c r="S147" s="126">
        <v>2130504</v>
      </c>
      <c r="T147" s="126" t="s">
        <v>59</v>
      </c>
      <c r="U147" s="142">
        <v>1</v>
      </c>
      <c r="V147" s="129">
        <v>2020.09</v>
      </c>
      <c r="W147" s="126">
        <v>129.84</v>
      </c>
    </row>
    <row r="148" ht="34" customHeight="1" spans="1:23">
      <c r="A148" s="134"/>
      <c r="B148" s="134"/>
      <c r="C148" s="134"/>
      <c r="D148" s="256"/>
      <c r="E148" s="134"/>
      <c r="F148" s="134"/>
      <c r="G148" s="126"/>
      <c r="H148" s="128" t="s">
        <v>33</v>
      </c>
      <c r="I148" s="126"/>
      <c r="J148" s="126"/>
      <c r="K148" s="134"/>
      <c r="L148" s="126" t="s">
        <v>77</v>
      </c>
      <c r="M148" s="139">
        <f t="shared" si="3"/>
        <v>80.16</v>
      </c>
      <c r="N148" s="140"/>
      <c r="O148" s="140">
        <v>80.16</v>
      </c>
      <c r="P148" s="140"/>
      <c r="Q148" s="140"/>
      <c r="R148" s="126">
        <v>2130122</v>
      </c>
      <c r="S148" s="126">
        <v>2130504</v>
      </c>
      <c r="T148" s="126" t="s">
        <v>59</v>
      </c>
      <c r="U148" s="142">
        <v>1</v>
      </c>
      <c r="V148" s="134"/>
      <c r="W148" s="126">
        <v>80.16</v>
      </c>
    </row>
    <row r="149" ht="34" customHeight="1" spans="1:23">
      <c r="A149" s="134"/>
      <c r="B149" s="134"/>
      <c r="C149" s="134"/>
      <c r="D149" s="256"/>
      <c r="E149" s="134"/>
      <c r="F149" s="134"/>
      <c r="G149" s="126"/>
      <c r="H149" s="128" t="s">
        <v>33</v>
      </c>
      <c r="I149" s="126"/>
      <c r="J149" s="126"/>
      <c r="K149" s="134"/>
      <c r="L149" s="126" t="s">
        <v>275</v>
      </c>
      <c r="M149" s="139">
        <f t="shared" si="3"/>
        <v>28</v>
      </c>
      <c r="N149" s="140"/>
      <c r="O149" s="140">
        <v>28</v>
      </c>
      <c r="P149" s="140"/>
      <c r="Q149" s="140"/>
      <c r="R149" s="126">
        <v>2130106</v>
      </c>
      <c r="S149" s="126">
        <v>2130504</v>
      </c>
      <c r="T149" s="126" t="s">
        <v>59</v>
      </c>
      <c r="U149" s="142">
        <v>1</v>
      </c>
      <c r="V149" s="134"/>
      <c r="W149" s="126">
        <v>28</v>
      </c>
    </row>
    <row r="150" ht="34" customHeight="1" spans="1:23">
      <c r="A150" s="134"/>
      <c r="B150" s="134"/>
      <c r="C150" s="134"/>
      <c r="D150" s="256"/>
      <c r="E150" s="134"/>
      <c r="F150" s="134"/>
      <c r="G150" s="126"/>
      <c r="H150" s="128" t="s">
        <v>33</v>
      </c>
      <c r="I150" s="126"/>
      <c r="J150" s="126"/>
      <c r="K150" s="134"/>
      <c r="L150" s="126" t="s">
        <v>276</v>
      </c>
      <c r="M150" s="139">
        <f t="shared" si="3"/>
        <v>110.79</v>
      </c>
      <c r="N150" s="140"/>
      <c r="O150" s="140">
        <v>110.79</v>
      </c>
      <c r="P150" s="140"/>
      <c r="Q150" s="140"/>
      <c r="R150" s="126">
        <v>2130299</v>
      </c>
      <c r="S150" s="126">
        <v>2130504</v>
      </c>
      <c r="T150" s="126" t="s">
        <v>59</v>
      </c>
      <c r="U150" s="142">
        <v>1</v>
      </c>
      <c r="V150" s="134"/>
      <c r="W150" s="126">
        <v>110.79</v>
      </c>
    </row>
    <row r="151" ht="34" customHeight="1" spans="1:23">
      <c r="A151" s="134"/>
      <c r="B151" s="134"/>
      <c r="C151" s="134"/>
      <c r="D151" s="256"/>
      <c r="E151" s="134"/>
      <c r="F151" s="134"/>
      <c r="G151" s="126"/>
      <c r="H151" s="128" t="s">
        <v>33</v>
      </c>
      <c r="I151" s="126"/>
      <c r="J151" s="126"/>
      <c r="K151" s="134"/>
      <c r="L151" s="126" t="s">
        <v>277</v>
      </c>
      <c r="M151" s="139">
        <f t="shared" si="3"/>
        <v>221</v>
      </c>
      <c r="N151" s="140"/>
      <c r="O151" s="140">
        <v>221</v>
      </c>
      <c r="P151" s="140"/>
      <c r="Q151" s="140"/>
      <c r="R151" s="126">
        <v>2130701</v>
      </c>
      <c r="S151" s="126">
        <v>2130504</v>
      </c>
      <c r="T151" s="126" t="s">
        <v>59</v>
      </c>
      <c r="U151" s="142">
        <v>1</v>
      </c>
      <c r="V151" s="134"/>
      <c r="W151" s="126">
        <v>221</v>
      </c>
    </row>
    <row r="152" ht="34" customHeight="1" spans="1:23">
      <c r="A152" s="134"/>
      <c r="B152" s="134"/>
      <c r="C152" s="134"/>
      <c r="D152" s="256"/>
      <c r="E152" s="134"/>
      <c r="F152" s="134"/>
      <c r="G152" s="126"/>
      <c r="H152" s="128" t="s">
        <v>33</v>
      </c>
      <c r="I152" s="126"/>
      <c r="J152" s="126"/>
      <c r="K152" s="134"/>
      <c r="L152" s="126" t="s">
        <v>277</v>
      </c>
      <c r="M152" s="139">
        <f t="shared" si="3"/>
        <v>14</v>
      </c>
      <c r="N152" s="140"/>
      <c r="O152" s="140">
        <v>14</v>
      </c>
      <c r="P152" s="140"/>
      <c r="Q152" s="140"/>
      <c r="R152" s="126">
        <v>2130701</v>
      </c>
      <c r="S152" s="126">
        <v>2130504</v>
      </c>
      <c r="T152" s="126" t="s">
        <v>59</v>
      </c>
      <c r="U152" s="142">
        <v>1</v>
      </c>
      <c r="V152" s="134"/>
      <c r="W152" s="126">
        <v>14</v>
      </c>
    </row>
    <row r="153" ht="34" customHeight="1" spans="1:23">
      <c r="A153" s="134"/>
      <c r="B153" s="134"/>
      <c r="C153" s="134"/>
      <c r="D153" s="256"/>
      <c r="E153" s="134"/>
      <c r="F153" s="134"/>
      <c r="G153" s="126"/>
      <c r="H153" s="128" t="s">
        <v>33</v>
      </c>
      <c r="I153" s="126"/>
      <c r="J153" s="126"/>
      <c r="K153" s="134"/>
      <c r="L153" s="126" t="s">
        <v>277</v>
      </c>
      <c r="M153" s="139">
        <f t="shared" si="3"/>
        <v>69</v>
      </c>
      <c r="N153" s="140"/>
      <c r="O153" s="140">
        <v>69</v>
      </c>
      <c r="P153" s="140"/>
      <c r="Q153" s="140"/>
      <c r="R153" s="126">
        <v>2130701</v>
      </c>
      <c r="S153" s="126">
        <v>2130504</v>
      </c>
      <c r="T153" s="126" t="s">
        <v>59</v>
      </c>
      <c r="U153" s="142">
        <v>1</v>
      </c>
      <c r="V153" s="134"/>
      <c r="W153" s="126">
        <v>69</v>
      </c>
    </row>
    <row r="154" ht="34" customHeight="1" spans="1:23">
      <c r="A154" s="134"/>
      <c r="B154" s="134"/>
      <c r="C154" s="134"/>
      <c r="D154" s="256"/>
      <c r="E154" s="134"/>
      <c r="F154" s="134"/>
      <c r="G154" s="126"/>
      <c r="H154" s="128" t="s">
        <v>33</v>
      </c>
      <c r="I154" s="126"/>
      <c r="J154" s="126"/>
      <c r="K154" s="134"/>
      <c r="L154" s="126" t="s">
        <v>278</v>
      </c>
      <c r="M154" s="139">
        <f t="shared" si="3"/>
        <v>27.6</v>
      </c>
      <c r="N154" s="140"/>
      <c r="O154" s="140">
        <v>27.6</v>
      </c>
      <c r="P154" s="140"/>
      <c r="Q154" s="140"/>
      <c r="R154" s="126"/>
      <c r="S154" s="126">
        <v>2130504</v>
      </c>
      <c r="T154" s="126" t="s">
        <v>59</v>
      </c>
      <c r="U154" s="142">
        <v>1</v>
      </c>
      <c r="V154" s="134"/>
      <c r="W154" s="126">
        <v>27.6</v>
      </c>
    </row>
    <row r="155" ht="34" customHeight="1" spans="1:23">
      <c r="A155" s="134"/>
      <c r="B155" s="134"/>
      <c r="C155" s="134"/>
      <c r="D155" s="256"/>
      <c r="E155" s="134"/>
      <c r="F155" s="134"/>
      <c r="G155" s="126"/>
      <c r="H155" s="128" t="s">
        <v>33</v>
      </c>
      <c r="I155" s="126"/>
      <c r="J155" s="126"/>
      <c r="K155" s="134"/>
      <c r="L155" s="126" t="s">
        <v>36</v>
      </c>
      <c r="M155" s="139">
        <f t="shared" si="3"/>
        <v>220</v>
      </c>
      <c r="N155" s="140"/>
      <c r="O155" s="140">
        <v>220</v>
      </c>
      <c r="P155" s="140"/>
      <c r="Q155" s="140"/>
      <c r="R155" s="126">
        <v>2130504</v>
      </c>
      <c r="S155" s="126">
        <v>2130504</v>
      </c>
      <c r="T155" s="126" t="s">
        <v>35</v>
      </c>
      <c r="U155" s="126"/>
      <c r="V155" s="134"/>
      <c r="W155" s="126">
        <v>113.810363</v>
      </c>
    </row>
    <row r="156" ht="34" customHeight="1" spans="1:23">
      <c r="A156" s="132"/>
      <c r="B156" s="132"/>
      <c r="C156" s="132"/>
      <c r="D156" s="257"/>
      <c r="E156" s="132"/>
      <c r="F156" s="132"/>
      <c r="G156" s="126"/>
      <c r="H156" s="128" t="s">
        <v>33</v>
      </c>
      <c r="I156" s="126"/>
      <c r="J156" s="126"/>
      <c r="K156" s="132"/>
      <c r="L156" s="126" t="s">
        <v>189</v>
      </c>
      <c r="M156" s="139">
        <f t="shared" si="3"/>
        <v>51.612</v>
      </c>
      <c r="N156" s="140"/>
      <c r="O156" s="140">
        <v>51.612</v>
      </c>
      <c r="P156" s="140"/>
      <c r="Q156" s="140"/>
      <c r="R156" s="126">
        <v>2130599</v>
      </c>
      <c r="S156" s="126">
        <v>2130504</v>
      </c>
      <c r="T156" s="126" t="s">
        <v>35</v>
      </c>
      <c r="U156" s="126"/>
      <c r="V156" s="132"/>
      <c r="W156" s="126">
        <v>51.612</v>
      </c>
    </row>
    <row r="157" ht="51" customHeight="1" spans="1:23">
      <c r="A157" s="129">
        <f>IF(B157="","",COUNTA(B$7:B157))</f>
        <v>70</v>
      </c>
      <c r="B157" s="129" t="s">
        <v>279</v>
      </c>
      <c r="C157" s="129" t="s">
        <v>280</v>
      </c>
      <c r="D157" s="255">
        <v>2020.09</v>
      </c>
      <c r="E157" s="129" t="s">
        <v>168</v>
      </c>
      <c r="F157" s="129" t="s">
        <v>281</v>
      </c>
      <c r="G157" s="126"/>
      <c r="H157" s="128" t="s">
        <v>33</v>
      </c>
      <c r="I157" s="126"/>
      <c r="J157" s="126"/>
      <c r="K157" s="129">
        <v>430</v>
      </c>
      <c r="L157" s="126" t="s">
        <v>131</v>
      </c>
      <c r="M157" s="139">
        <f t="shared" si="3"/>
        <v>1855.95</v>
      </c>
      <c r="N157" s="140">
        <v>1855.95</v>
      </c>
      <c r="O157" s="140"/>
      <c r="P157" s="140"/>
      <c r="Q157" s="140"/>
      <c r="R157" s="126">
        <v>2210105</v>
      </c>
      <c r="S157" s="126">
        <v>2130504</v>
      </c>
      <c r="T157" s="126" t="s">
        <v>59</v>
      </c>
      <c r="U157" s="142">
        <v>1</v>
      </c>
      <c r="V157" s="129">
        <v>2020.11</v>
      </c>
      <c r="W157" s="126">
        <v>0</v>
      </c>
    </row>
    <row r="158" ht="51" customHeight="1" spans="1:23">
      <c r="A158" s="132"/>
      <c r="B158" s="132"/>
      <c r="C158" s="132"/>
      <c r="D158" s="257"/>
      <c r="E158" s="132"/>
      <c r="F158" s="132"/>
      <c r="G158" s="126"/>
      <c r="H158" s="128" t="s">
        <v>33</v>
      </c>
      <c r="I158" s="126"/>
      <c r="J158" s="126"/>
      <c r="K158" s="132"/>
      <c r="L158" s="126" t="s">
        <v>34</v>
      </c>
      <c r="M158" s="139">
        <f t="shared" si="3"/>
        <v>300</v>
      </c>
      <c r="N158" s="140">
        <v>300</v>
      </c>
      <c r="O158" s="140"/>
      <c r="P158" s="140"/>
      <c r="Q158" s="140"/>
      <c r="R158" s="126">
        <v>2130504</v>
      </c>
      <c r="S158" s="126">
        <v>2130504</v>
      </c>
      <c r="T158" s="126" t="s">
        <v>35</v>
      </c>
      <c r="U158" s="126"/>
      <c r="V158" s="132"/>
      <c r="W158" s="126">
        <v>0</v>
      </c>
    </row>
  </sheetData>
  <autoFilter ref="A6:W158">
    <extLst/>
  </autoFilter>
  <mergeCells count="283">
    <mergeCell ref="A2:W2"/>
    <mergeCell ref="B3:D3"/>
    <mergeCell ref="G3:L3"/>
    <mergeCell ref="Q3:R3"/>
    <mergeCell ref="G4:J4"/>
    <mergeCell ref="M4:Q4"/>
    <mergeCell ref="R4:S4"/>
    <mergeCell ref="A6:F6"/>
    <mergeCell ref="A4:A5"/>
    <mergeCell ref="A7:A10"/>
    <mergeCell ref="A14:A15"/>
    <mergeCell ref="A16:A17"/>
    <mergeCell ref="A18:A22"/>
    <mergeCell ref="A23:A26"/>
    <mergeCell ref="A29:A30"/>
    <mergeCell ref="A33:A36"/>
    <mergeCell ref="A37:A53"/>
    <mergeCell ref="A54:A55"/>
    <mergeCell ref="A56:A57"/>
    <mergeCell ref="A59:A65"/>
    <mergeCell ref="A68:A69"/>
    <mergeCell ref="A70:A71"/>
    <mergeCell ref="A72:A73"/>
    <mergeCell ref="A74:A75"/>
    <mergeCell ref="A76:A81"/>
    <mergeCell ref="A82:A83"/>
    <mergeCell ref="A88:A89"/>
    <mergeCell ref="A92:A93"/>
    <mergeCell ref="A95:A96"/>
    <mergeCell ref="A97:A99"/>
    <mergeCell ref="A100:A101"/>
    <mergeCell ref="A102:A103"/>
    <mergeCell ref="A104:A106"/>
    <mergeCell ref="A111:A115"/>
    <mergeCell ref="A116:A118"/>
    <mergeCell ref="A121:A122"/>
    <mergeCell ref="A129:A130"/>
    <mergeCell ref="A136:A138"/>
    <mergeCell ref="A139:A141"/>
    <mergeCell ref="A142:A143"/>
    <mergeCell ref="A147:A156"/>
    <mergeCell ref="A157:A158"/>
    <mergeCell ref="B4:B5"/>
    <mergeCell ref="B7:B10"/>
    <mergeCell ref="B14:B15"/>
    <mergeCell ref="B16:B17"/>
    <mergeCell ref="B18:B22"/>
    <mergeCell ref="B23:B26"/>
    <mergeCell ref="B29:B30"/>
    <mergeCell ref="B33:B36"/>
    <mergeCell ref="B37:B53"/>
    <mergeCell ref="B54:B55"/>
    <mergeCell ref="B56:B57"/>
    <mergeCell ref="B59:B65"/>
    <mergeCell ref="B68:B69"/>
    <mergeCell ref="B70:B71"/>
    <mergeCell ref="B72:B73"/>
    <mergeCell ref="B74:B75"/>
    <mergeCell ref="B76:B81"/>
    <mergeCell ref="B82:B83"/>
    <mergeCell ref="B88:B89"/>
    <mergeCell ref="B92:B93"/>
    <mergeCell ref="B95:B96"/>
    <mergeCell ref="B97:B99"/>
    <mergeCell ref="B100:B101"/>
    <mergeCell ref="B102:B103"/>
    <mergeCell ref="B104:B106"/>
    <mergeCell ref="B111:B115"/>
    <mergeCell ref="B116:B118"/>
    <mergeCell ref="B121:B122"/>
    <mergeCell ref="B129:B130"/>
    <mergeCell ref="B136:B138"/>
    <mergeCell ref="B139:B141"/>
    <mergeCell ref="B142:B143"/>
    <mergeCell ref="B147:B156"/>
    <mergeCell ref="B157:B158"/>
    <mergeCell ref="C4:C5"/>
    <mergeCell ref="C7:C10"/>
    <mergeCell ref="C14:C15"/>
    <mergeCell ref="C16:C17"/>
    <mergeCell ref="C18:C22"/>
    <mergeCell ref="C23:C26"/>
    <mergeCell ref="C29:C30"/>
    <mergeCell ref="C33:C36"/>
    <mergeCell ref="C37:C53"/>
    <mergeCell ref="C54:C55"/>
    <mergeCell ref="C56:C57"/>
    <mergeCell ref="C59:C65"/>
    <mergeCell ref="C68:C69"/>
    <mergeCell ref="C70:C71"/>
    <mergeCell ref="C72:C73"/>
    <mergeCell ref="C74:C75"/>
    <mergeCell ref="C76:C81"/>
    <mergeCell ref="C82:C83"/>
    <mergeCell ref="C88:C89"/>
    <mergeCell ref="C92:C93"/>
    <mergeCell ref="C95:C96"/>
    <mergeCell ref="C97:C99"/>
    <mergeCell ref="C100:C101"/>
    <mergeCell ref="C102:C103"/>
    <mergeCell ref="C104:C106"/>
    <mergeCell ref="C111:C115"/>
    <mergeCell ref="C116:C118"/>
    <mergeCell ref="C121:C122"/>
    <mergeCell ref="C129:C130"/>
    <mergeCell ref="C136:C138"/>
    <mergeCell ref="C139:C141"/>
    <mergeCell ref="C142:C143"/>
    <mergeCell ref="C147:C156"/>
    <mergeCell ref="C157:C158"/>
    <mergeCell ref="D4:D5"/>
    <mergeCell ref="D7:D10"/>
    <mergeCell ref="D14:D15"/>
    <mergeCell ref="D16:D17"/>
    <mergeCell ref="D18:D22"/>
    <mergeCell ref="D23:D26"/>
    <mergeCell ref="D29:D30"/>
    <mergeCell ref="D33:D36"/>
    <mergeCell ref="D37:D53"/>
    <mergeCell ref="D54:D55"/>
    <mergeCell ref="D56:D57"/>
    <mergeCell ref="D59:D65"/>
    <mergeCell ref="D68:D69"/>
    <mergeCell ref="D70:D71"/>
    <mergeCell ref="D72:D73"/>
    <mergeCell ref="D74:D75"/>
    <mergeCell ref="D76:D81"/>
    <mergeCell ref="D82:D83"/>
    <mergeCell ref="D88:D89"/>
    <mergeCell ref="D92:D93"/>
    <mergeCell ref="D95:D96"/>
    <mergeCell ref="D97:D99"/>
    <mergeCell ref="D100:D101"/>
    <mergeCell ref="D102:D103"/>
    <mergeCell ref="D104:D106"/>
    <mergeCell ref="D111:D115"/>
    <mergeCell ref="D116:D118"/>
    <mergeCell ref="D121:D122"/>
    <mergeCell ref="D129:D130"/>
    <mergeCell ref="D136:D138"/>
    <mergeCell ref="D139:D141"/>
    <mergeCell ref="D142:D143"/>
    <mergeCell ref="D147:D156"/>
    <mergeCell ref="D157:D158"/>
    <mergeCell ref="E4:E5"/>
    <mergeCell ref="E7:E10"/>
    <mergeCell ref="E14:E15"/>
    <mergeCell ref="E16:E17"/>
    <mergeCell ref="E18:E22"/>
    <mergeCell ref="E23:E26"/>
    <mergeCell ref="E33:E36"/>
    <mergeCell ref="E37:E53"/>
    <mergeCell ref="E54:E55"/>
    <mergeCell ref="E56:E57"/>
    <mergeCell ref="E59:E65"/>
    <mergeCell ref="E68:E69"/>
    <mergeCell ref="E70:E71"/>
    <mergeCell ref="E72:E73"/>
    <mergeCell ref="E74:E75"/>
    <mergeCell ref="E76:E81"/>
    <mergeCell ref="E82:E83"/>
    <mergeCell ref="E88:E89"/>
    <mergeCell ref="E92:E93"/>
    <mergeCell ref="E95:E96"/>
    <mergeCell ref="E97:E99"/>
    <mergeCell ref="E100:E101"/>
    <mergeCell ref="E102:E103"/>
    <mergeCell ref="E104:E106"/>
    <mergeCell ref="E111:E115"/>
    <mergeCell ref="E116:E118"/>
    <mergeCell ref="E121:E122"/>
    <mergeCell ref="E129:E130"/>
    <mergeCell ref="E136:E138"/>
    <mergeCell ref="E139:E141"/>
    <mergeCell ref="E142:E143"/>
    <mergeCell ref="E147:E156"/>
    <mergeCell ref="E157:E158"/>
    <mergeCell ref="F4:F5"/>
    <mergeCell ref="F7:F10"/>
    <mergeCell ref="F14:F15"/>
    <mergeCell ref="F16:F17"/>
    <mergeCell ref="F18:F22"/>
    <mergeCell ref="F23:F26"/>
    <mergeCell ref="F29:F30"/>
    <mergeCell ref="F33:F36"/>
    <mergeCell ref="F37:F53"/>
    <mergeCell ref="F54:F55"/>
    <mergeCell ref="F56:F57"/>
    <mergeCell ref="F59:F65"/>
    <mergeCell ref="F68:F69"/>
    <mergeCell ref="F70:F71"/>
    <mergeCell ref="F72:F73"/>
    <mergeCell ref="F74:F75"/>
    <mergeCell ref="F76:F81"/>
    <mergeCell ref="F82:F83"/>
    <mergeCell ref="F88:F89"/>
    <mergeCell ref="F92:F93"/>
    <mergeCell ref="F95:F96"/>
    <mergeCell ref="F97:F99"/>
    <mergeCell ref="F100:F101"/>
    <mergeCell ref="F102:F103"/>
    <mergeCell ref="F104:F106"/>
    <mergeCell ref="F111:F115"/>
    <mergeCell ref="F116:F118"/>
    <mergeCell ref="F121:F122"/>
    <mergeCell ref="F129:F130"/>
    <mergeCell ref="F136:F138"/>
    <mergeCell ref="F139:F141"/>
    <mergeCell ref="F142:F143"/>
    <mergeCell ref="F147:F156"/>
    <mergeCell ref="F157:F158"/>
    <mergeCell ref="K4:K5"/>
    <mergeCell ref="K7:K10"/>
    <mergeCell ref="K14:K15"/>
    <mergeCell ref="K16:K17"/>
    <mergeCell ref="K18:K22"/>
    <mergeCell ref="K23:K26"/>
    <mergeCell ref="K29:K30"/>
    <mergeCell ref="K33:K36"/>
    <mergeCell ref="K37:K53"/>
    <mergeCell ref="K54:K55"/>
    <mergeCell ref="K56:K57"/>
    <mergeCell ref="K59:K65"/>
    <mergeCell ref="K68:K69"/>
    <mergeCell ref="K70:K71"/>
    <mergeCell ref="K72:K73"/>
    <mergeCell ref="K74:K75"/>
    <mergeCell ref="K76:K81"/>
    <mergeCell ref="K82:K83"/>
    <mergeCell ref="K88:K89"/>
    <mergeCell ref="K92:K93"/>
    <mergeCell ref="K95:K96"/>
    <mergeCell ref="K97:K99"/>
    <mergeCell ref="K100:K101"/>
    <mergeCell ref="K102:K103"/>
    <mergeCell ref="K104:K106"/>
    <mergeCell ref="K111:K115"/>
    <mergeCell ref="K116:K118"/>
    <mergeCell ref="K121:K122"/>
    <mergeCell ref="K129:K130"/>
    <mergeCell ref="K136:K138"/>
    <mergeCell ref="K139:K141"/>
    <mergeCell ref="K142:K143"/>
    <mergeCell ref="K147:K156"/>
    <mergeCell ref="K157:K158"/>
    <mergeCell ref="L4:L5"/>
    <mergeCell ref="T4:T5"/>
    <mergeCell ref="U4:U5"/>
    <mergeCell ref="V4:V5"/>
    <mergeCell ref="V7:V10"/>
    <mergeCell ref="V14:V15"/>
    <mergeCell ref="V16:V17"/>
    <mergeCell ref="V18:V22"/>
    <mergeCell ref="V23:V26"/>
    <mergeCell ref="V29:V30"/>
    <mergeCell ref="V33:V36"/>
    <mergeCell ref="V37:V53"/>
    <mergeCell ref="V54:V55"/>
    <mergeCell ref="V56:V57"/>
    <mergeCell ref="V59:V65"/>
    <mergeCell ref="V68:V69"/>
    <mergeCell ref="V70:V71"/>
    <mergeCell ref="V72:V73"/>
    <mergeCell ref="V74:V75"/>
    <mergeCell ref="V76:V81"/>
    <mergeCell ref="V82:V83"/>
    <mergeCell ref="V88:V89"/>
    <mergeCell ref="V92:V93"/>
    <mergeCell ref="V95:V96"/>
    <mergeCell ref="V97:V99"/>
    <mergeCell ref="V100:V101"/>
    <mergeCell ref="V102:V103"/>
    <mergeCell ref="V104:V106"/>
    <mergeCell ref="V111:V115"/>
    <mergeCell ref="V116:V118"/>
    <mergeCell ref="V121:V122"/>
    <mergeCell ref="V129:V130"/>
    <mergeCell ref="V136:V138"/>
    <mergeCell ref="V139:V141"/>
    <mergeCell ref="V142:V143"/>
    <mergeCell ref="V147:V156"/>
    <mergeCell ref="V157:V158"/>
    <mergeCell ref="W4:W5"/>
  </mergeCells>
  <dataValidations count="1">
    <dataValidation type="list" allowBlank="1" showInputMessage="1" showErrorMessage="1" sqref="L6 L9 L10 L11 L12 L13 L14 L15 L16 L17 L18 L23 L30 L37 L54 L55 L56 L57 L68 L69 L70 L71 L72 L73 L74 L75 L76 L82 L83 L84 L85 L86 L87 L88 L89 L90 L91 L92 L93 L96 L97 L98 L99 L100 L101 L102 L103 L104 L105 L106 L107 L108 L109 L110 L111 L116 L117 L118 L119 L120 L121 L122 L123 L124 L125 L126 L127 L128 L129 L130 L131 L132 L133 L134 L135 L136 L139 L140 L141 L142 L143 L144 L145 L146 L147 L157 L158 L7:L8 L19:L22 L24:L26 L27:L29 L31:L33 L34:L36 L38:L53 L58:L59 L60:L65 L66:L67 L77:L81 L94:L95 L112:L115 L137:L138 L148:L156">
      <formula1>INDIRECT(#REF!)</formula1>
    </dataValidation>
  </dataValidations>
  <printOptions horizontalCentered="1"/>
  <pageMargins left="0.751388888888889" right="0.751388888888889" top="1" bottom="1" header="0.5" footer="0.5"/>
  <pageSetup paperSize="8" scale="63" orientation="landscape" horizontalDpi="600"/>
  <headerFooter/>
  <rowBreaks count="1" manualBreakCount="1">
    <brk id="3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02"/>
  <sheetViews>
    <sheetView zoomScale="80" zoomScaleNormal="80" workbookViewId="0">
      <pane xSplit="2" ySplit="6" topLeftCell="C195" activePane="bottomRight" state="frozen"/>
      <selection/>
      <selection pane="topRight"/>
      <selection pane="bottomLeft"/>
      <selection pane="bottomRight" activeCell="E84" sqref="E84"/>
    </sheetView>
  </sheetViews>
  <sheetFormatPr defaultColWidth="9" defaultRowHeight="12"/>
  <cols>
    <col min="1" max="1" width="9" style="4"/>
    <col min="2" max="2" width="15.1416666666667" style="110" customWidth="1"/>
    <col min="3" max="3" width="23.2083333333333" style="110" customWidth="1"/>
    <col min="4" max="4" width="9.99166666666667" style="111" customWidth="1"/>
    <col min="5" max="5" width="7.13333333333333" style="110" customWidth="1"/>
    <col min="6" max="6" width="45.625" style="110" customWidth="1"/>
    <col min="7" max="7" width="9.25833333333333" style="110" customWidth="1"/>
    <col min="8" max="8" width="7.5" style="110" customWidth="1"/>
    <col min="9" max="10" width="8.125" style="110" customWidth="1"/>
    <col min="11" max="11" width="6.125" style="110" customWidth="1"/>
    <col min="12" max="12" width="19.4333333333333" style="110" customWidth="1"/>
    <col min="13" max="13" width="14.3833333333333" style="113" customWidth="1"/>
    <col min="14" max="14" width="13.3833333333333" style="113" customWidth="1"/>
    <col min="15" max="15" width="12.8833333333333" style="113" customWidth="1"/>
    <col min="16" max="16" width="11.125" style="113" customWidth="1"/>
    <col min="17" max="17" width="12.8833333333333" style="113" customWidth="1"/>
    <col min="18" max="18" width="11.625" style="110" customWidth="1"/>
    <col min="19" max="19" width="11.2583333333333" style="110" customWidth="1"/>
    <col min="20" max="20" width="11.7583333333333" style="110" customWidth="1"/>
    <col min="21" max="21" width="9.88333333333333" style="110" customWidth="1"/>
    <col min="22" max="22" width="11.125" style="110" customWidth="1"/>
    <col min="23" max="23" width="14.125" style="110" customWidth="1"/>
    <col min="24" max="16369" width="9" style="109" customWidth="1"/>
    <col min="16370" max="16384" width="9" style="109"/>
  </cols>
  <sheetData>
    <row r="1" s="109" customFormat="1" ht="24" customHeight="1" spans="2:23">
      <c r="B1" s="110"/>
      <c r="C1" s="110"/>
      <c r="D1" s="111"/>
      <c r="E1" s="110"/>
      <c r="F1" s="110"/>
      <c r="G1" s="110"/>
      <c r="H1" s="110"/>
      <c r="I1" s="110"/>
      <c r="J1" s="110"/>
      <c r="K1" s="110"/>
      <c r="L1" s="110"/>
      <c r="M1" s="113"/>
      <c r="N1" s="113"/>
      <c r="O1" s="113"/>
      <c r="P1" s="113"/>
      <c r="Q1" s="113"/>
      <c r="R1" s="110"/>
      <c r="S1" s="110"/>
      <c r="T1" s="110"/>
      <c r="U1" s="110"/>
      <c r="V1" s="110"/>
      <c r="W1" s="110"/>
    </row>
    <row r="2" s="109" customFormat="1" ht="33" customHeight="1" spans="1:23">
      <c r="A2" s="117" t="s">
        <v>282</v>
      </c>
      <c r="B2" s="117"/>
      <c r="C2" s="117"/>
      <c r="D2" s="118"/>
      <c r="E2" s="117"/>
      <c r="F2" s="117"/>
      <c r="G2" s="117"/>
      <c r="H2" s="117"/>
      <c r="I2" s="117"/>
      <c r="J2" s="117"/>
      <c r="K2" s="117"/>
      <c r="L2" s="117"/>
      <c r="M2" s="137"/>
      <c r="N2" s="137"/>
      <c r="O2" s="137"/>
      <c r="P2" s="137"/>
      <c r="Q2" s="137"/>
      <c r="R2" s="117"/>
      <c r="S2" s="117"/>
      <c r="T2" s="117"/>
      <c r="U2" s="117"/>
      <c r="V2" s="117"/>
      <c r="W2" s="117"/>
    </row>
    <row r="3" s="109" customFormat="1" ht="24" customHeight="1" spans="2:23">
      <c r="B3" s="117"/>
      <c r="C3" s="117"/>
      <c r="D3" s="118"/>
      <c r="E3" s="110"/>
      <c r="F3" s="110"/>
      <c r="G3" s="117" t="s">
        <v>0</v>
      </c>
      <c r="H3" s="117"/>
      <c r="I3" s="117"/>
      <c r="J3" s="117"/>
      <c r="K3" s="117"/>
      <c r="L3" s="117"/>
      <c r="M3" s="137"/>
      <c r="N3" s="113"/>
      <c r="O3" s="113"/>
      <c r="P3" s="113"/>
      <c r="Q3" s="137" t="s">
        <v>1</v>
      </c>
      <c r="R3" s="117"/>
      <c r="S3" s="141"/>
      <c r="T3" s="141"/>
      <c r="U3" s="141"/>
      <c r="V3" s="141"/>
      <c r="W3" s="141" t="s">
        <v>2</v>
      </c>
    </row>
    <row r="4" s="109" customFormat="1" ht="20" customHeight="1" spans="1:23">
      <c r="A4" s="120" t="s">
        <v>3</v>
      </c>
      <c r="B4" s="50" t="s">
        <v>4</v>
      </c>
      <c r="C4" s="50" t="s">
        <v>5</v>
      </c>
      <c r="D4" s="121" t="s">
        <v>6</v>
      </c>
      <c r="E4" s="50" t="s">
        <v>7</v>
      </c>
      <c r="F4" s="50" t="s">
        <v>8</v>
      </c>
      <c r="G4" s="50" t="s">
        <v>9</v>
      </c>
      <c r="H4" s="50"/>
      <c r="I4" s="50"/>
      <c r="J4" s="50"/>
      <c r="K4" s="50" t="s">
        <v>10</v>
      </c>
      <c r="L4" s="50" t="s">
        <v>11</v>
      </c>
      <c r="M4" s="138"/>
      <c r="N4" s="138"/>
      <c r="O4" s="138"/>
      <c r="P4" s="138"/>
      <c r="Q4" s="138"/>
      <c r="R4" s="50" t="s">
        <v>12</v>
      </c>
      <c r="S4" s="50"/>
      <c r="T4" s="50" t="s">
        <v>13</v>
      </c>
      <c r="U4" s="50" t="s">
        <v>14</v>
      </c>
      <c r="V4" s="50" t="s">
        <v>15</v>
      </c>
      <c r="W4" s="50" t="s">
        <v>16</v>
      </c>
    </row>
    <row r="5" s="109" customFormat="1" ht="69" customHeight="1" spans="1:23">
      <c r="A5" s="120"/>
      <c r="B5" s="50"/>
      <c r="C5" s="50"/>
      <c r="D5" s="121"/>
      <c r="E5" s="50"/>
      <c r="F5" s="50"/>
      <c r="G5" s="50" t="s">
        <v>17</v>
      </c>
      <c r="H5" s="50" t="s">
        <v>18</v>
      </c>
      <c r="I5" s="50" t="s">
        <v>19</v>
      </c>
      <c r="J5" s="50" t="s">
        <v>20</v>
      </c>
      <c r="K5" s="50"/>
      <c r="L5" s="50"/>
      <c r="M5" s="138" t="s">
        <v>21</v>
      </c>
      <c r="N5" s="138" t="s">
        <v>22</v>
      </c>
      <c r="O5" s="138" t="s">
        <v>23</v>
      </c>
      <c r="P5" s="138" t="s">
        <v>24</v>
      </c>
      <c r="Q5" s="138" t="s">
        <v>25</v>
      </c>
      <c r="R5" s="50" t="s">
        <v>26</v>
      </c>
      <c r="S5" s="50" t="s">
        <v>27</v>
      </c>
      <c r="T5" s="50"/>
      <c r="U5" s="50"/>
      <c r="V5" s="50"/>
      <c r="W5" s="50"/>
    </row>
    <row r="6" s="109" customFormat="1" ht="46" customHeight="1" spans="1:23">
      <c r="A6" s="122" t="s">
        <v>28</v>
      </c>
      <c r="B6" s="123"/>
      <c r="C6" s="123"/>
      <c r="D6" s="124"/>
      <c r="E6" s="123"/>
      <c r="F6" s="154"/>
      <c r="G6" s="126"/>
      <c r="H6" s="126"/>
      <c r="I6" s="126"/>
      <c r="J6" s="126"/>
      <c r="K6" s="126"/>
      <c r="L6" s="126"/>
      <c r="M6" s="139">
        <f t="shared" ref="M6:Q6" si="0">SUBTOTAL(109,M7:M202)</f>
        <v>156969.8108</v>
      </c>
      <c r="N6" s="139">
        <f t="shared" si="0"/>
        <v>135854.6508</v>
      </c>
      <c r="O6" s="139">
        <f t="shared" si="0"/>
        <v>20806.16</v>
      </c>
      <c r="P6" s="139">
        <f t="shared" si="0"/>
        <v>0</v>
      </c>
      <c r="Q6" s="139">
        <f t="shared" si="0"/>
        <v>309</v>
      </c>
      <c r="R6" s="139"/>
      <c r="S6" s="139"/>
      <c r="T6" s="139"/>
      <c r="U6" s="139"/>
      <c r="V6" s="139"/>
      <c r="W6" s="139">
        <f>SUBTOTAL(109,W7:W202)</f>
        <v>125135.759828</v>
      </c>
    </row>
    <row r="7" ht="31" customHeight="1" spans="1:23">
      <c r="A7" s="156">
        <f>IF(B7="","",COUNTA(B$7:B7))</f>
        <v>1</v>
      </c>
      <c r="B7" s="156" t="s">
        <v>283</v>
      </c>
      <c r="C7" s="156" t="s">
        <v>284</v>
      </c>
      <c r="D7" s="227">
        <v>43976</v>
      </c>
      <c r="E7" s="156" t="s">
        <v>285</v>
      </c>
      <c r="F7" s="228" t="s">
        <v>286</v>
      </c>
      <c r="G7" s="168" t="s">
        <v>33</v>
      </c>
      <c r="H7" s="128"/>
      <c r="I7" s="128"/>
      <c r="J7" s="128"/>
      <c r="K7" s="156">
        <v>510</v>
      </c>
      <c r="L7" s="126" t="s">
        <v>34</v>
      </c>
      <c r="M7" s="139">
        <v>6700</v>
      </c>
      <c r="N7" s="140">
        <v>6700</v>
      </c>
      <c r="O7" s="140"/>
      <c r="P7" s="140"/>
      <c r="Q7" s="140"/>
      <c r="R7" s="128">
        <v>2130505</v>
      </c>
      <c r="S7" s="128">
        <v>2130505</v>
      </c>
      <c r="T7" s="128" t="s">
        <v>35</v>
      </c>
      <c r="U7" s="234">
        <v>0</v>
      </c>
      <c r="V7" s="171" t="s">
        <v>287</v>
      </c>
      <c r="W7" s="128">
        <v>6456.51</v>
      </c>
    </row>
    <row r="8" ht="31" customHeight="1" spans="1:23">
      <c r="A8" s="156">
        <f>IF(B8="","",COUNTA(B$7:B8))</f>
        <v>2</v>
      </c>
      <c r="B8" s="156" t="s">
        <v>288</v>
      </c>
      <c r="C8" s="156" t="s">
        <v>289</v>
      </c>
      <c r="D8" s="227">
        <v>43979</v>
      </c>
      <c r="E8" s="156" t="s">
        <v>285</v>
      </c>
      <c r="F8" s="228" t="s">
        <v>290</v>
      </c>
      <c r="G8" s="168" t="s">
        <v>33</v>
      </c>
      <c r="H8" s="126"/>
      <c r="I8" s="126"/>
      <c r="J8" s="126"/>
      <c r="K8" s="156">
        <v>760</v>
      </c>
      <c r="L8" s="126" t="s">
        <v>34</v>
      </c>
      <c r="M8" s="139">
        <v>6800</v>
      </c>
      <c r="N8" s="140">
        <v>6800</v>
      </c>
      <c r="O8" s="139"/>
      <c r="P8" s="139"/>
      <c r="Q8" s="139"/>
      <c r="R8" s="126">
        <v>2130505</v>
      </c>
      <c r="S8" s="126">
        <v>2130505</v>
      </c>
      <c r="T8" s="126" t="s">
        <v>35</v>
      </c>
      <c r="U8" s="234">
        <v>0</v>
      </c>
      <c r="V8" s="126" t="s">
        <v>287</v>
      </c>
      <c r="W8" s="126">
        <v>6584.06</v>
      </c>
    </row>
    <row r="9" ht="31" customHeight="1" spans="1:23">
      <c r="A9" s="156">
        <f>IF(B9="","",COUNTA(B$7:B9))</f>
        <v>3</v>
      </c>
      <c r="B9" s="156" t="s">
        <v>291</v>
      </c>
      <c r="C9" s="156" t="s">
        <v>292</v>
      </c>
      <c r="D9" s="227">
        <v>43978</v>
      </c>
      <c r="E9" s="156" t="s">
        <v>285</v>
      </c>
      <c r="F9" s="228" t="s">
        <v>293</v>
      </c>
      <c r="G9" s="168" t="s">
        <v>33</v>
      </c>
      <c r="H9" s="126"/>
      <c r="I9" s="126"/>
      <c r="J9" s="126"/>
      <c r="K9" s="156">
        <v>600</v>
      </c>
      <c r="L9" s="126" t="s">
        <v>34</v>
      </c>
      <c r="M9" s="139">
        <v>6380</v>
      </c>
      <c r="N9" s="140">
        <v>6380</v>
      </c>
      <c r="O9" s="139"/>
      <c r="P9" s="139"/>
      <c r="Q9" s="139"/>
      <c r="R9" s="126">
        <v>2130505</v>
      </c>
      <c r="S9" s="126">
        <v>2130505</v>
      </c>
      <c r="T9" s="126" t="s">
        <v>35</v>
      </c>
      <c r="U9" s="234">
        <v>0</v>
      </c>
      <c r="V9" s="126" t="s">
        <v>287</v>
      </c>
      <c r="W9" s="126">
        <v>5690.37984</v>
      </c>
    </row>
    <row r="10" ht="31" customHeight="1" spans="1:23">
      <c r="A10" s="156">
        <f>IF(B10="","",COUNTA(B$7:B10))</f>
        <v>4</v>
      </c>
      <c r="B10" s="156" t="s">
        <v>294</v>
      </c>
      <c r="C10" s="156" t="s">
        <v>295</v>
      </c>
      <c r="D10" s="227">
        <v>44012</v>
      </c>
      <c r="E10" s="156" t="s">
        <v>285</v>
      </c>
      <c r="F10" s="228" t="s">
        <v>296</v>
      </c>
      <c r="G10" s="168" t="s">
        <v>33</v>
      </c>
      <c r="H10" s="126"/>
      <c r="I10" s="126"/>
      <c r="J10" s="126"/>
      <c r="K10" s="156">
        <v>500</v>
      </c>
      <c r="L10" s="126" t="s">
        <v>34</v>
      </c>
      <c r="M10" s="139">
        <v>4878</v>
      </c>
      <c r="N10" s="140">
        <v>4878</v>
      </c>
      <c r="O10" s="139"/>
      <c r="P10" s="139"/>
      <c r="Q10" s="139"/>
      <c r="R10" s="126">
        <v>2130505</v>
      </c>
      <c r="S10" s="126">
        <v>2130505</v>
      </c>
      <c r="T10" s="126" t="s">
        <v>35</v>
      </c>
      <c r="U10" s="234">
        <v>0</v>
      </c>
      <c r="V10" s="126" t="s">
        <v>287</v>
      </c>
      <c r="W10" s="126">
        <v>4520.687012</v>
      </c>
    </row>
    <row r="11" ht="31" customHeight="1" spans="1:23">
      <c r="A11" s="168">
        <f>IF(B11="","",COUNTA(B$7:B11))</f>
        <v>5</v>
      </c>
      <c r="B11" s="168" t="s">
        <v>297</v>
      </c>
      <c r="C11" s="168" t="s">
        <v>295</v>
      </c>
      <c r="D11" s="229">
        <v>44012</v>
      </c>
      <c r="E11" s="168" t="s">
        <v>285</v>
      </c>
      <c r="F11" s="230" t="s">
        <v>298</v>
      </c>
      <c r="G11" s="168" t="s">
        <v>33</v>
      </c>
      <c r="H11" s="126"/>
      <c r="I11" s="126"/>
      <c r="J11" s="126"/>
      <c r="K11" s="168">
        <v>710</v>
      </c>
      <c r="L11" s="126" t="s">
        <v>34</v>
      </c>
      <c r="M11" s="139">
        <v>6319</v>
      </c>
      <c r="N11" s="140">
        <v>6319</v>
      </c>
      <c r="O11" s="139"/>
      <c r="P11" s="139"/>
      <c r="Q11" s="139"/>
      <c r="R11" s="126">
        <v>2130505</v>
      </c>
      <c r="S11" s="126">
        <v>2130505</v>
      </c>
      <c r="T11" s="126" t="s">
        <v>35</v>
      </c>
      <c r="U11" s="235">
        <v>0</v>
      </c>
      <c r="V11" s="126" t="s">
        <v>287</v>
      </c>
      <c r="W11" s="126">
        <v>5412.68848</v>
      </c>
    </row>
    <row r="12" ht="31" customHeight="1" spans="1:23">
      <c r="A12" s="168"/>
      <c r="B12" s="168"/>
      <c r="C12" s="168"/>
      <c r="D12" s="168"/>
      <c r="E12" s="168"/>
      <c r="F12" s="168"/>
      <c r="G12" s="168" t="s">
        <v>33</v>
      </c>
      <c r="H12" s="126"/>
      <c r="I12" s="126"/>
      <c r="J12" s="126"/>
      <c r="K12" s="168"/>
      <c r="L12" s="126" t="s">
        <v>34</v>
      </c>
      <c r="M12" s="139">
        <v>1447</v>
      </c>
      <c r="N12" s="140">
        <v>1447</v>
      </c>
      <c r="O12" s="139"/>
      <c r="P12" s="139"/>
      <c r="Q12" s="139"/>
      <c r="R12" s="126">
        <v>2130505</v>
      </c>
      <c r="S12" s="126">
        <v>2130505</v>
      </c>
      <c r="T12" s="126" t="s">
        <v>35</v>
      </c>
      <c r="U12" s="235"/>
      <c r="V12" s="126" t="s">
        <v>287</v>
      </c>
      <c r="W12" s="126">
        <v>1447</v>
      </c>
    </row>
    <row r="13" ht="31" customHeight="1" spans="1:23">
      <c r="A13" s="168">
        <f>IF(B13="","",COUNTA(B$7:B13))</f>
        <v>6</v>
      </c>
      <c r="B13" s="168" t="s">
        <v>299</v>
      </c>
      <c r="C13" s="168" t="s">
        <v>300</v>
      </c>
      <c r="D13" s="229">
        <v>43982</v>
      </c>
      <c r="E13" s="168" t="s">
        <v>301</v>
      </c>
      <c r="F13" s="230" t="s">
        <v>302</v>
      </c>
      <c r="G13" s="168" t="s">
        <v>33</v>
      </c>
      <c r="H13" s="126"/>
      <c r="I13" s="126"/>
      <c r="J13" s="126"/>
      <c r="K13" s="168">
        <v>12</v>
      </c>
      <c r="L13" s="126" t="s">
        <v>36</v>
      </c>
      <c r="M13" s="139">
        <v>366</v>
      </c>
      <c r="N13" s="140"/>
      <c r="O13" s="139">
        <v>366</v>
      </c>
      <c r="P13" s="139"/>
      <c r="Q13" s="139"/>
      <c r="R13" s="126">
        <v>2130505</v>
      </c>
      <c r="S13" s="126">
        <v>2130505</v>
      </c>
      <c r="T13" s="126" t="s">
        <v>35</v>
      </c>
      <c r="U13" s="235">
        <v>0.0757575757575758</v>
      </c>
      <c r="V13" s="126" t="s">
        <v>287</v>
      </c>
      <c r="W13" s="126">
        <v>306.246918</v>
      </c>
    </row>
    <row r="14" ht="31" customHeight="1" spans="1:23">
      <c r="A14" s="168"/>
      <c r="B14" s="168"/>
      <c r="C14" s="168"/>
      <c r="D14" s="229"/>
      <c r="E14" s="168"/>
      <c r="F14" s="168"/>
      <c r="G14" s="168" t="s">
        <v>33</v>
      </c>
      <c r="H14" s="126"/>
      <c r="I14" s="126"/>
      <c r="J14" s="126"/>
      <c r="K14" s="168"/>
      <c r="L14" s="126" t="s">
        <v>94</v>
      </c>
      <c r="M14" s="139">
        <v>30</v>
      </c>
      <c r="N14" s="140">
        <v>30</v>
      </c>
      <c r="O14" s="139"/>
      <c r="P14" s="139"/>
      <c r="Q14" s="139"/>
      <c r="R14" s="126">
        <v>2130299</v>
      </c>
      <c r="S14" s="126">
        <v>2130505</v>
      </c>
      <c r="T14" s="126" t="s">
        <v>59</v>
      </c>
      <c r="U14" s="235"/>
      <c r="V14" s="126" t="s">
        <v>287</v>
      </c>
      <c r="W14" s="126">
        <v>0</v>
      </c>
    </row>
    <row r="15" ht="31" customHeight="1" spans="1:23">
      <c r="A15" s="156">
        <f>IF(B15="","",COUNTA(B$7:B15))</f>
        <v>7</v>
      </c>
      <c r="B15" s="156" t="s">
        <v>303</v>
      </c>
      <c r="C15" s="156" t="s">
        <v>300</v>
      </c>
      <c r="D15" s="227">
        <v>43982</v>
      </c>
      <c r="E15" s="156" t="s">
        <v>301</v>
      </c>
      <c r="F15" s="228" t="s">
        <v>304</v>
      </c>
      <c r="G15" s="168" t="s">
        <v>33</v>
      </c>
      <c r="H15" s="126"/>
      <c r="I15" s="126"/>
      <c r="J15" s="126"/>
      <c r="K15" s="156">
        <v>130</v>
      </c>
      <c r="L15" s="126" t="s">
        <v>34</v>
      </c>
      <c r="M15" s="139">
        <v>1618.8</v>
      </c>
      <c r="N15" s="140">
        <v>1618.8</v>
      </c>
      <c r="O15" s="139"/>
      <c r="P15" s="139"/>
      <c r="Q15" s="139"/>
      <c r="R15" s="126">
        <v>2130505</v>
      </c>
      <c r="S15" s="126">
        <v>2130505</v>
      </c>
      <c r="T15" s="126" t="s">
        <v>35</v>
      </c>
      <c r="U15" s="234">
        <v>0</v>
      </c>
      <c r="V15" s="126" t="s">
        <v>287</v>
      </c>
      <c r="W15" s="126">
        <v>1212.641437</v>
      </c>
    </row>
    <row r="16" ht="31" customHeight="1" spans="1:23">
      <c r="A16" s="156">
        <f>IF(B16="","",COUNTA(B$7:B16))</f>
        <v>8</v>
      </c>
      <c r="B16" s="156" t="s">
        <v>305</v>
      </c>
      <c r="C16" s="156" t="s">
        <v>300</v>
      </c>
      <c r="D16" s="227">
        <v>43982</v>
      </c>
      <c r="E16" s="156" t="s">
        <v>301</v>
      </c>
      <c r="F16" s="228" t="s">
        <v>306</v>
      </c>
      <c r="G16" s="168" t="s">
        <v>33</v>
      </c>
      <c r="H16" s="126"/>
      <c r="I16" s="126"/>
      <c r="J16" s="126"/>
      <c r="K16" s="156">
        <v>130</v>
      </c>
      <c r="L16" s="126" t="s">
        <v>34</v>
      </c>
      <c r="M16" s="139">
        <v>2035.4</v>
      </c>
      <c r="N16" s="140">
        <v>2035.4</v>
      </c>
      <c r="O16" s="139"/>
      <c r="P16" s="139"/>
      <c r="Q16" s="139"/>
      <c r="R16" s="126">
        <v>2130505</v>
      </c>
      <c r="S16" s="126">
        <v>2130505</v>
      </c>
      <c r="T16" s="126" t="s">
        <v>35</v>
      </c>
      <c r="U16" s="234">
        <v>0</v>
      </c>
      <c r="V16" s="126" t="s">
        <v>287</v>
      </c>
      <c r="W16" s="126">
        <v>1571.379366</v>
      </c>
    </row>
    <row r="17" ht="31" customHeight="1" spans="1:23">
      <c r="A17" s="156">
        <f>IF(B17="","",COUNTA(B$7:B17))</f>
        <v>9</v>
      </c>
      <c r="B17" s="156" t="s">
        <v>307</v>
      </c>
      <c r="C17" s="156" t="s">
        <v>300</v>
      </c>
      <c r="D17" s="227">
        <v>43982</v>
      </c>
      <c r="E17" s="156" t="s">
        <v>301</v>
      </c>
      <c r="F17" s="228" t="s">
        <v>308</v>
      </c>
      <c r="G17" s="168" t="s">
        <v>33</v>
      </c>
      <c r="H17" s="126"/>
      <c r="I17" s="126"/>
      <c r="J17" s="126"/>
      <c r="K17" s="156">
        <v>130</v>
      </c>
      <c r="L17" s="126" t="s">
        <v>34</v>
      </c>
      <c r="M17" s="139">
        <v>2183</v>
      </c>
      <c r="N17" s="140">
        <v>2183</v>
      </c>
      <c r="O17" s="139"/>
      <c r="P17" s="139"/>
      <c r="Q17" s="139"/>
      <c r="R17" s="126">
        <v>2130505</v>
      </c>
      <c r="S17" s="126">
        <v>2130505</v>
      </c>
      <c r="T17" s="126" t="s">
        <v>35</v>
      </c>
      <c r="U17" s="234">
        <v>0</v>
      </c>
      <c r="V17" s="126" t="s">
        <v>287</v>
      </c>
      <c r="W17" s="126">
        <v>1702.080188</v>
      </c>
    </row>
    <row r="18" ht="31" customHeight="1" spans="1:23">
      <c r="A18" s="156">
        <f>IF(B18="","",COUNTA(B$7:B18))</f>
        <v>10</v>
      </c>
      <c r="B18" s="156" t="s">
        <v>309</v>
      </c>
      <c r="C18" s="156" t="s">
        <v>310</v>
      </c>
      <c r="D18" s="227">
        <v>44012</v>
      </c>
      <c r="E18" s="156" t="s">
        <v>311</v>
      </c>
      <c r="F18" s="228" t="s">
        <v>312</v>
      </c>
      <c r="G18" s="168" t="s">
        <v>33</v>
      </c>
      <c r="H18" s="126"/>
      <c r="I18" s="126"/>
      <c r="J18" s="126"/>
      <c r="K18" s="156">
        <v>130</v>
      </c>
      <c r="L18" s="126" t="s">
        <v>34</v>
      </c>
      <c r="M18" s="139">
        <v>2103.9</v>
      </c>
      <c r="N18" s="140">
        <v>2103.9</v>
      </c>
      <c r="O18" s="139"/>
      <c r="P18" s="139"/>
      <c r="Q18" s="139"/>
      <c r="R18" s="126">
        <v>2130505</v>
      </c>
      <c r="S18" s="126">
        <v>2130505</v>
      </c>
      <c r="T18" s="126" t="s">
        <v>35</v>
      </c>
      <c r="U18" s="234">
        <v>0</v>
      </c>
      <c r="V18" s="126" t="s">
        <v>287</v>
      </c>
      <c r="W18" s="126">
        <v>1446.040237</v>
      </c>
    </row>
    <row r="19" ht="31" customHeight="1" spans="1:23">
      <c r="A19" s="156">
        <f>IF(B19="","",COUNTA(B$7:B19))</f>
        <v>11</v>
      </c>
      <c r="B19" s="156" t="s">
        <v>313</v>
      </c>
      <c r="C19" s="156" t="s">
        <v>314</v>
      </c>
      <c r="D19" s="227">
        <v>44012</v>
      </c>
      <c r="E19" s="156" t="s">
        <v>315</v>
      </c>
      <c r="F19" s="228" t="s">
        <v>316</v>
      </c>
      <c r="G19" s="168" t="s">
        <v>33</v>
      </c>
      <c r="H19" s="126"/>
      <c r="I19" s="126"/>
      <c r="J19" s="126"/>
      <c r="K19" s="156">
        <v>130</v>
      </c>
      <c r="L19" s="126" t="s">
        <v>34</v>
      </c>
      <c r="M19" s="139">
        <v>1880</v>
      </c>
      <c r="N19" s="140">
        <v>1880</v>
      </c>
      <c r="O19" s="139"/>
      <c r="P19" s="139"/>
      <c r="Q19" s="139"/>
      <c r="R19" s="126">
        <v>2130505</v>
      </c>
      <c r="S19" s="126">
        <v>2130505</v>
      </c>
      <c r="T19" s="126" t="s">
        <v>35</v>
      </c>
      <c r="U19" s="234">
        <v>0</v>
      </c>
      <c r="V19" s="126" t="s">
        <v>287</v>
      </c>
      <c r="W19" s="126">
        <v>1414.692928</v>
      </c>
    </row>
    <row r="20" ht="31" customHeight="1" spans="1:23">
      <c r="A20" s="168">
        <f>IF(B20="","",COUNTA(B$7:B20))</f>
        <v>12</v>
      </c>
      <c r="B20" s="168" t="s">
        <v>317</v>
      </c>
      <c r="C20" s="168" t="s">
        <v>318</v>
      </c>
      <c r="D20" s="229">
        <v>44012</v>
      </c>
      <c r="E20" s="168" t="s">
        <v>285</v>
      </c>
      <c r="F20" s="230" t="s">
        <v>319</v>
      </c>
      <c r="G20" s="168" t="s">
        <v>33</v>
      </c>
      <c r="H20" s="126"/>
      <c r="I20" s="126"/>
      <c r="J20" s="126"/>
      <c r="K20" s="168">
        <v>130</v>
      </c>
      <c r="L20" s="126" t="s">
        <v>34</v>
      </c>
      <c r="M20" s="139">
        <v>1874.42</v>
      </c>
      <c r="N20" s="140">
        <v>1874.42</v>
      </c>
      <c r="O20" s="139"/>
      <c r="P20" s="139"/>
      <c r="Q20" s="139"/>
      <c r="R20" s="126">
        <v>2130505</v>
      </c>
      <c r="S20" s="126">
        <v>2130505</v>
      </c>
      <c r="T20" s="126" t="s">
        <v>35</v>
      </c>
      <c r="U20" s="235">
        <v>0.100479892504079</v>
      </c>
      <c r="V20" s="126" t="s">
        <v>287</v>
      </c>
      <c r="W20" s="126">
        <v>1609.669289</v>
      </c>
    </row>
    <row r="21" ht="31" customHeight="1" spans="1:23">
      <c r="A21" s="168"/>
      <c r="B21" s="168"/>
      <c r="C21" s="168"/>
      <c r="D21" s="168"/>
      <c r="E21" s="168"/>
      <c r="F21" s="168"/>
      <c r="G21" s="168" t="s">
        <v>33</v>
      </c>
      <c r="H21" s="126"/>
      <c r="I21" s="126"/>
      <c r="J21" s="126"/>
      <c r="K21" s="168"/>
      <c r="L21" s="126" t="s">
        <v>94</v>
      </c>
      <c r="M21" s="139">
        <v>70.38</v>
      </c>
      <c r="N21" s="140">
        <v>70.38</v>
      </c>
      <c r="O21" s="139"/>
      <c r="P21" s="139"/>
      <c r="Q21" s="139"/>
      <c r="R21" s="126">
        <v>2130299</v>
      </c>
      <c r="S21" s="126">
        <v>2130505</v>
      </c>
      <c r="T21" s="126" t="s">
        <v>59</v>
      </c>
      <c r="U21" s="235"/>
      <c r="V21" s="126" t="s">
        <v>287</v>
      </c>
      <c r="W21" s="126">
        <v>0</v>
      </c>
    </row>
    <row r="22" ht="31" customHeight="1" spans="1:23">
      <c r="A22" s="168"/>
      <c r="B22" s="168"/>
      <c r="C22" s="168"/>
      <c r="D22" s="168"/>
      <c r="E22" s="168"/>
      <c r="F22" s="168"/>
      <c r="G22" s="168" t="s">
        <v>33</v>
      </c>
      <c r="H22" s="126"/>
      <c r="I22" s="126"/>
      <c r="J22" s="126"/>
      <c r="K22" s="168"/>
      <c r="L22" s="126" t="s">
        <v>277</v>
      </c>
      <c r="M22" s="139">
        <v>139</v>
      </c>
      <c r="N22" s="140"/>
      <c r="O22" s="139">
        <v>139</v>
      </c>
      <c r="P22" s="139"/>
      <c r="Q22" s="139"/>
      <c r="R22" s="126">
        <v>2130701</v>
      </c>
      <c r="S22" s="126">
        <v>2130505</v>
      </c>
      <c r="T22" s="126" t="s">
        <v>59</v>
      </c>
      <c r="U22" s="235"/>
      <c r="V22" s="126" t="s">
        <v>287</v>
      </c>
      <c r="W22" s="126">
        <v>0</v>
      </c>
    </row>
    <row r="23" ht="31" customHeight="1" spans="1:23">
      <c r="A23" s="156">
        <f>IF(B23="","",COUNTA(B$7:B23))</f>
        <v>13</v>
      </c>
      <c r="B23" s="156" t="s">
        <v>320</v>
      </c>
      <c r="C23" s="156" t="s">
        <v>321</v>
      </c>
      <c r="D23" s="227">
        <v>43971</v>
      </c>
      <c r="E23" s="156" t="s">
        <v>322</v>
      </c>
      <c r="F23" s="228" t="s">
        <v>323</v>
      </c>
      <c r="G23" s="168" t="s">
        <v>33</v>
      </c>
      <c r="H23" s="126"/>
      <c r="I23" s="126"/>
      <c r="J23" s="126"/>
      <c r="K23" s="156">
        <v>88</v>
      </c>
      <c r="L23" s="126" t="s">
        <v>34</v>
      </c>
      <c r="M23" s="139">
        <v>6555.59</v>
      </c>
      <c r="N23" s="140">
        <v>6555.59</v>
      </c>
      <c r="O23" s="139"/>
      <c r="P23" s="139"/>
      <c r="Q23" s="139"/>
      <c r="R23" s="126">
        <v>2130505</v>
      </c>
      <c r="S23" s="126">
        <v>2130505</v>
      </c>
      <c r="T23" s="126" t="s">
        <v>35</v>
      </c>
      <c r="U23" s="234">
        <v>0</v>
      </c>
      <c r="V23" s="126" t="s">
        <v>287</v>
      </c>
      <c r="W23" s="126">
        <v>4471.778275</v>
      </c>
    </row>
    <row r="24" ht="31" customHeight="1" spans="1:23">
      <c r="A24" s="168">
        <f>IF(B24="","",COUNTA(B$7:B24))</f>
        <v>14</v>
      </c>
      <c r="B24" s="168" t="s">
        <v>324</v>
      </c>
      <c r="C24" s="168" t="s">
        <v>318</v>
      </c>
      <c r="D24" s="229">
        <v>43971</v>
      </c>
      <c r="E24" s="168" t="s">
        <v>285</v>
      </c>
      <c r="F24" s="230" t="s">
        <v>325</v>
      </c>
      <c r="G24" s="168" t="s">
        <v>33</v>
      </c>
      <c r="H24" s="126"/>
      <c r="I24" s="126"/>
      <c r="J24" s="126"/>
      <c r="K24" s="168">
        <v>88</v>
      </c>
      <c r="L24" s="126" t="s">
        <v>206</v>
      </c>
      <c r="M24" s="139">
        <v>920</v>
      </c>
      <c r="N24" s="140"/>
      <c r="O24" s="139">
        <v>920</v>
      </c>
      <c r="P24" s="139"/>
      <c r="Q24" s="139"/>
      <c r="R24" s="126">
        <v>2130153</v>
      </c>
      <c r="S24" s="126">
        <v>2130505</v>
      </c>
      <c r="T24" s="126" t="s">
        <v>59</v>
      </c>
      <c r="U24" s="235">
        <v>0.664871334530221</v>
      </c>
      <c r="V24" s="126" t="s">
        <v>287</v>
      </c>
      <c r="W24" s="126">
        <v>920</v>
      </c>
    </row>
    <row r="25" ht="31" customHeight="1" spans="1:23">
      <c r="A25" s="168"/>
      <c r="B25" s="168"/>
      <c r="C25" s="168"/>
      <c r="D25" s="168"/>
      <c r="E25" s="168"/>
      <c r="F25" s="168"/>
      <c r="G25" s="168" t="s">
        <v>33</v>
      </c>
      <c r="H25" s="126"/>
      <c r="I25" s="126"/>
      <c r="J25" s="126"/>
      <c r="K25" s="168"/>
      <c r="L25" s="126" t="s">
        <v>34</v>
      </c>
      <c r="M25" s="139">
        <v>1120</v>
      </c>
      <c r="N25" s="140">
        <v>1120</v>
      </c>
      <c r="O25" s="139"/>
      <c r="P25" s="139"/>
      <c r="Q25" s="139"/>
      <c r="R25" s="126">
        <v>2130505</v>
      </c>
      <c r="S25" s="126">
        <v>2130505</v>
      </c>
      <c r="T25" s="126" t="s">
        <v>35</v>
      </c>
      <c r="U25" s="235"/>
      <c r="V25" s="126" t="s">
        <v>287</v>
      </c>
      <c r="W25" s="126">
        <v>494.217316</v>
      </c>
    </row>
    <row r="26" ht="31" customHeight="1" spans="1:23">
      <c r="A26" s="168"/>
      <c r="B26" s="168"/>
      <c r="C26" s="168"/>
      <c r="D26" s="168"/>
      <c r="E26" s="168"/>
      <c r="F26" s="168"/>
      <c r="G26" s="168" t="s">
        <v>33</v>
      </c>
      <c r="H26" s="126"/>
      <c r="I26" s="126"/>
      <c r="J26" s="126"/>
      <c r="K26" s="168"/>
      <c r="L26" s="126" t="s">
        <v>94</v>
      </c>
      <c r="M26" s="139">
        <v>35</v>
      </c>
      <c r="N26" s="140">
        <v>35</v>
      </c>
      <c r="O26" s="139"/>
      <c r="P26" s="139"/>
      <c r="Q26" s="139"/>
      <c r="R26" s="126">
        <v>2130299</v>
      </c>
      <c r="S26" s="126">
        <v>2130505</v>
      </c>
      <c r="T26" s="126" t="s">
        <v>59</v>
      </c>
      <c r="U26" s="235"/>
      <c r="V26" s="126" t="s">
        <v>287</v>
      </c>
      <c r="W26" s="126">
        <v>0</v>
      </c>
    </row>
    <row r="27" ht="31" customHeight="1" spans="1:23">
      <c r="A27" s="168"/>
      <c r="B27" s="168"/>
      <c r="C27" s="168"/>
      <c r="D27" s="168"/>
      <c r="E27" s="168"/>
      <c r="F27" s="168"/>
      <c r="G27" s="168" t="s">
        <v>33</v>
      </c>
      <c r="H27" s="126"/>
      <c r="I27" s="126"/>
      <c r="J27" s="126"/>
      <c r="K27" s="168"/>
      <c r="L27" s="126" t="s">
        <v>92</v>
      </c>
      <c r="M27" s="139">
        <v>925</v>
      </c>
      <c r="N27" s="140">
        <v>925</v>
      </c>
      <c r="O27" s="139"/>
      <c r="P27" s="139"/>
      <c r="Q27" s="139"/>
      <c r="R27" s="126">
        <v>2130153</v>
      </c>
      <c r="S27" s="126">
        <v>2130505</v>
      </c>
      <c r="T27" s="126" t="s">
        <v>59</v>
      </c>
      <c r="U27" s="235"/>
      <c r="V27" s="126" t="s">
        <v>287</v>
      </c>
      <c r="W27" s="126">
        <v>925</v>
      </c>
    </row>
    <row r="28" ht="31" customHeight="1" spans="1:23">
      <c r="A28" s="168"/>
      <c r="B28" s="168"/>
      <c r="C28" s="168"/>
      <c r="D28" s="168"/>
      <c r="E28" s="168"/>
      <c r="F28" s="168"/>
      <c r="G28" s="168" t="s">
        <v>33</v>
      </c>
      <c r="H28" s="126"/>
      <c r="I28" s="126"/>
      <c r="J28" s="126"/>
      <c r="K28" s="168"/>
      <c r="L28" s="126" t="s">
        <v>114</v>
      </c>
      <c r="M28" s="139">
        <v>342</v>
      </c>
      <c r="N28" s="140"/>
      <c r="O28" s="139">
        <v>342</v>
      </c>
      <c r="P28" s="139"/>
      <c r="Q28" s="139"/>
      <c r="R28" s="126">
        <v>2130199</v>
      </c>
      <c r="S28" s="126">
        <v>2130505</v>
      </c>
      <c r="T28" s="126" t="s">
        <v>59</v>
      </c>
      <c r="U28" s="235"/>
      <c r="V28" s="126" t="s">
        <v>287</v>
      </c>
      <c r="W28" s="126">
        <v>342</v>
      </c>
    </row>
    <row r="29" ht="31" customHeight="1" spans="1:23">
      <c r="A29" s="168">
        <f>IF(B29="","",COUNTA(B$7:B29))</f>
        <v>15</v>
      </c>
      <c r="B29" s="168" t="s">
        <v>326</v>
      </c>
      <c r="C29" s="168" t="s">
        <v>318</v>
      </c>
      <c r="D29" s="229">
        <v>43971</v>
      </c>
      <c r="E29" s="168" t="s">
        <v>285</v>
      </c>
      <c r="F29" s="230" t="s">
        <v>327</v>
      </c>
      <c r="G29" s="168" t="s">
        <v>33</v>
      </c>
      <c r="H29" s="126"/>
      <c r="I29" s="126"/>
      <c r="J29" s="126"/>
      <c r="K29" s="168">
        <v>88</v>
      </c>
      <c r="L29" s="126" t="s">
        <v>34</v>
      </c>
      <c r="M29" s="139">
        <v>500</v>
      </c>
      <c r="N29" s="140">
        <v>500</v>
      </c>
      <c r="O29" s="139"/>
      <c r="P29" s="139"/>
      <c r="Q29" s="139"/>
      <c r="R29" s="126">
        <v>2130505</v>
      </c>
      <c r="S29" s="126">
        <v>2130505</v>
      </c>
      <c r="T29" s="126" t="s">
        <v>35</v>
      </c>
      <c r="U29" s="235">
        <v>0.824467989807441</v>
      </c>
      <c r="V29" s="126" t="s">
        <v>287</v>
      </c>
      <c r="W29" s="126">
        <v>500</v>
      </c>
    </row>
    <row r="30" ht="31" customHeight="1" spans="1:23">
      <c r="A30" s="168"/>
      <c r="B30" s="168"/>
      <c r="C30" s="168"/>
      <c r="D30" s="168"/>
      <c r="E30" s="168"/>
      <c r="F30" s="168"/>
      <c r="G30" s="168" t="s">
        <v>33</v>
      </c>
      <c r="H30" s="126"/>
      <c r="I30" s="126"/>
      <c r="J30" s="126"/>
      <c r="K30" s="168"/>
      <c r="L30" s="126" t="s">
        <v>94</v>
      </c>
      <c r="M30" s="139">
        <v>127.42</v>
      </c>
      <c r="N30" s="140">
        <v>127.42</v>
      </c>
      <c r="O30" s="139"/>
      <c r="P30" s="139"/>
      <c r="Q30" s="139"/>
      <c r="R30" s="126">
        <v>2130299</v>
      </c>
      <c r="S30" s="126">
        <v>2130505</v>
      </c>
      <c r="T30" s="126" t="s">
        <v>59</v>
      </c>
      <c r="U30" s="235"/>
      <c r="V30" s="126" t="s">
        <v>287</v>
      </c>
      <c r="W30" s="126">
        <v>127.42</v>
      </c>
    </row>
    <row r="31" ht="31" customHeight="1" spans="1:23">
      <c r="A31" s="168"/>
      <c r="B31" s="168"/>
      <c r="C31" s="168"/>
      <c r="D31" s="168"/>
      <c r="E31" s="168"/>
      <c r="F31" s="168"/>
      <c r="G31" s="168" t="s">
        <v>33</v>
      </c>
      <c r="H31" s="126"/>
      <c r="I31" s="126"/>
      <c r="J31" s="126"/>
      <c r="K31" s="168"/>
      <c r="L31" s="126" t="s">
        <v>131</v>
      </c>
      <c r="M31" s="139">
        <v>452.483302</v>
      </c>
      <c r="N31" s="140">
        <v>452.483302</v>
      </c>
      <c r="O31" s="139"/>
      <c r="P31" s="139"/>
      <c r="Q31" s="139"/>
      <c r="R31" s="126">
        <v>2210105</v>
      </c>
      <c r="S31" s="126">
        <v>2130505</v>
      </c>
      <c r="T31" s="126" t="s">
        <v>59</v>
      </c>
      <c r="U31" s="235"/>
      <c r="V31" s="126" t="s">
        <v>287</v>
      </c>
      <c r="W31" s="126">
        <v>452.483302</v>
      </c>
    </row>
    <row r="32" ht="31" customHeight="1" spans="1:23">
      <c r="A32" s="168"/>
      <c r="B32" s="168"/>
      <c r="C32" s="168"/>
      <c r="D32" s="168"/>
      <c r="E32" s="168"/>
      <c r="F32" s="168"/>
      <c r="G32" s="168" t="s">
        <v>33</v>
      </c>
      <c r="H32" s="126"/>
      <c r="I32" s="126"/>
      <c r="J32" s="126"/>
      <c r="K32" s="168"/>
      <c r="L32" s="126" t="s">
        <v>58</v>
      </c>
      <c r="M32" s="139">
        <v>1000</v>
      </c>
      <c r="N32" s="140">
        <v>1000</v>
      </c>
      <c r="O32" s="139"/>
      <c r="P32" s="139"/>
      <c r="Q32" s="139"/>
      <c r="R32" s="126">
        <v>2140602</v>
      </c>
      <c r="S32" s="126">
        <v>2130505</v>
      </c>
      <c r="T32" s="126" t="s">
        <v>59</v>
      </c>
      <c r="U32" s="235"/>
      <c r="V32" s="126" t="s">
        <v>287</v>
      </c>
      <c r="W32" s="126">
        <v>1000</v>
      </c>
    </row>
    <row r="33" ht="31" customHeight="1" spans="1:23">
      <c r="A33" s="168"/>
      <c r="B33" s="168"/>
      <c r="C33" s="168"/>
      <c r="D33" s="168"/>
      <c r="E33" s="168"/>
      <c r="F33" s="168"/>
      <c r="G33" s="168" t="s">
        <v>33</v>
      </c>
      <c r="H33" s="126"/>
      <c r="I33" s="126"/>
      <c r="J33" s="126"/>
      <c r="K33" s="168"/>
      <c r="L33" s="126" t="s">
        <v>93</v>
      </c>
      <c r="M33" s="139">
        <v>768.58</v>
      </c>
      <c r="N33" s="140">
        <v>768.58</v>
      </c>
      <c r="O33" s="139"/>
      <c r="P33" s="139"/>
      <c r="Q33" s="139"/>
      <c r="R33" s="126">
        <v>2110499</v>
      </c>
      <c r="S33" s="126">
        <v>2130505</v>
      </c>
      <c r="T33" s="126" t="s">
        <v>59</v>
      </c>
      <c r="U33" s="235"/>
      <c r="V33" s="126" t="s">
        <v>287</v>
      </c>
      <c r="W33" s="126">
        <v>768.58</v>
      </c>
    </row>
    <row r="34" ht="31" customHeight="1" spans="1:23">
      <c r="A34" s="156">
        <f>IF(B34="","",COUNTA(B$7:B34))</f>
        <v>16</v>
      </c>
      <c r="B34" s="156" t="s">
        <v>328</v>
      </c>
      <c r="C34" s="156" t="s">
        <v>329</v>
      </c>
      <c r="D34" s="227">
        <v>43951</v>
      </c>
      <c r="E34" s="156" t="s">
        <v>330</v>
      </c>
      <c r="F34" s="228" t="s">
        <v>331</v>
      </c>
      <c r="G34" s="168" t="s">
        <v>33</v>
      </c>
      <c r="H34" s="126"/>
      <c r="I34" s="126"/>
      <c r="J34" s="126"/>
      <c r="K34" s="156">
        <v>5466</v>
      </c>
      <c r="L34" s="126" t="s">
        <v>34</v>
      </c>
      <c r="M34" s="139">
        <v>8617.94</v>
      </c>
      <c r="N34" s="140">
        <v>8617.94</v>
      </c>
      <c r="O34" s="139"/>
      <c r="P34" s="139"/>
      <c r="Q34" s="139"/>
      <c r="R34" s="126">
        <v>2130505</v>
      </c>
      <c r="S34" s="126">
        <v>2130505</v>
      </c>
      <c r="T34" s="126" t="s">
        <v>35</v>
      </c>
      <c r="U34" s="234">
        <v>0</v>
      </c>
      <c r="V34" s="126" t="s">
        <v>287</v>
      </c>
      <c r="W34" s="126">
        <v>8232.946</v>
      </c>
    </row>
    <row r="35" ht="31" customHeight="1" spans="1:23">
      <c r="A35" s="168">
        <f>IF(B35="","",COUNTA(B$7:B35))</f>
        <v>17</v>
      </c>
      <c r="B35" s="168" t="s">
        <v>332</v>
      </c>
      <c r="C35" s="168" t="s">
        <v>333</v>
      </c>
      <c r="D35" s="229">
        <v>44017</v>
      </c>
      <c r="E35" s="168" t="s">
        <v>334</v>
      </c>
      <c r="F35" s="230" t="s">
        <v>335</v>
      </c>
      <c r="G35" s="168" t="s">
        <v>33</v>
      </c>
      <c r="H35" s="126"/>
      <c r="I35" s="126"/>
      <c r="J35" s="126"/>
      <c r="K35" s="168">
        <v>92</v>
      </c>
      <c r="L35" s="126" t="s">
        <v>36</v>
      </c>
      <c r="M35" s="139">
        <v>1853</v>
      </c>
      <c r="N35" s="140"/>
      <c r="O35" s="139">
        <v>1853</v>
      </c>
      <c r="P35" s="139"/>
      <c r="Q35" s="139"/>
      <c r="R35" s="126">
        <v>2130505</v>
      </c>
      <c r="S35" s="126">
        <v>2130505</v>
      </c>
      <c r="T35" s="126" t="s">
        <v>35</v>
      </c>
      <c r="U35" s="235">
        <v>0.429354832800966</v>
      </c>
      <c r="V35" s="126" t="s">
        <v>287</v>
      </c>
      <c r="W35" s="126">
        <v>1853</v>
      </c>
    </row>
    <row r="36" ht="31" customHeight="1" spans="1:23">
      <c r="A36" s="168"/>
      <c r="B36" s="168"/>
      <c r="C36" s="168"/>
      <c r="D36" s="168"/>
      <c r="E36" s="168"/>
      <c r="F36" s="168"/>
      <c r="G36" s="168" t="s">
        <v>33</v>
      </c>
      <c r="H36" s="126"/>
      <c r="I36" s="126"/>
      <c r="J36" s="126"/>
      <c r="K36" s="168"/>
      <c r="L36" s="126" t="s">
        <v>34</v>
      </c>
      <c r="M36" s="139">
        <v>1060</v>
      </c>
      <c r="N36" s="140">
        <v>1060</v>
      </c>
      <c r="O36" s="139"/>
      <c r="P36" s="139"/>
      <c r="Q36" s="139"/>
      <c r="R36" s="126">
        <v>2130505</v>
      </c>
      <c r="S36" s="126">
        <v>2130505</v>
      </c>
      <c r="T36" s="126" t="s">
        <v>35</v>
      </c>
      <c r="U36" s="235"/>
      <c r="V36" s="126" t="s">
        <v>287</v>
      </c>
      <c r="W36" s="126">
        <v>0</v>
      </c>
    </row>
    <row r="37" ht="31" customHeight="1" spans="1:23">
      <c r="A37" s="168"/>
      <c r="B37" s="168"/>
      <c r="C37" s="168"/>
      <c r="D37" s="168"/>
      <c r="E37" s="168"/>
      <c r="F37" s="168"/>
      <c r="G37" s="168" t="s">
        <v>33</v>
      </c>
      <c r="H37" s="126"/>
      <c r="I37" s="126"/>
      <c r="J37" s="126"/>
      <c r="K37" s="168"/>
      <c r="L37" s="126" t="s">
        <v>34</v>
      </c>
      <c r="M37" s="139">
        <v>1137</v>
      </c>
      <c r="N37" s="140">
        <v>1137</v>
      </c>
      <c r="O37" s="139"/>
      <c r="P37" s="139"/>
      <c r="Q37" s="139"/>
      <c r="R37" s="126">
        <v>2130505</v>
      </c>
      <c r="S37" s="126">
        <v>2130505</v>
      </c>
      <c r="T37" s="126" t="s">
        <v>35</v>
      </c>
      <c r="U37" s="235"/>
      <c r="V37" s="126" t="s">
        <v>287</v>
      </c>
      <c r="W37" s="126">
        <v>878.86638</v>
      </c>
    </row>
    <row r="38" ht="31" customHeight="1" spans="1:23">
      <c r="A38" s="168"/>
      <c r="B38" s="168"/>
      <c r="C38" s="168"/>
      <c r="D38" s="168"/>
      <c r="E38" s="168"/>
      <c r="F38" s="168"/>
      <c r="G38" s="168" t="s">
        <v>33</v>
      </c>
      <c r="H38" s="126"/>
      <c r="I38" s="126"/>
      <c r="J38" s="126"/>
      <c r="K38" s="168"/>
      <c r="L38" s="126" t="s">
        <v>94</v>
      </c>
      <c r="M38" s="139">
        <v>306.27</v>
      </c>
      <c r="N38" s="140">
        <v>306.27</v>
      </c>
      <c r="O38" s="139"/>
      <c r="P38" s="139"/>
      <c r="Q38" s="139"/>
      <c r="R38" s="126">
        <v>2130299</v>
      </c>
      <c r="S38" s="126">
        <v>2130505</v>
      </c>
      <c r="T38" s="126" t="s">
        <v>59</v>
      </c>
      <c r="U38" s="235"/>
      <c r="V38" s="126" t="s">
        <v>287</v>
      </c>
      <c r="W38" s="126">
        <v>0</v>
      </c>
    </row>
    <row r="39" ht="31" customHeight="1" spans="1:23">
      <c r="A39" s="168"/>
      <c r="B39" s="168"/>
      <c r="C39" s="168"/>
      <c r="D39" s="168"/>
      <c r="E39" s="168"/>
      <c r="F39" s="168"/>
      <c r="G39" s="168" t="s">
        <v>33</v>
      </c>
      <c r="H39" s="126"/>
      <c r="I39" s="126"/>
      <c r="J39" s="126"/>
      <c r="K39" s="168"/>
      <c r="L39" s="126" t="s">
        <v>100</v>
      </c>
      <c r="M39" s="139">
        <v>2740.96</v>
      </c>
      <c r="N39" s="140">
        <v>2740.96</v>
      </c>
      <c r="O39" s="139"/>
      <c r="P39" s="139"/>
      <c r="Q39" s="139"/>
      <c r="R39" s="126">
        <v>2300225</v>
      </c>
      <c r="S39" s="126">
        <v>2130505</v>
      </c>
      <c r="T39" s="126" t="s">
        <v>59</v>
      </c>
      <c r="U39" s="235"/>
      <c r="V39" s="126" t="s">
        <v>287</v>
      </c>
      <c r="W39" s="126">
        <v>2740.96</v>
      </c>
    </row>
    <row r="40" ht="31" customHeight="1" spans="1:23">
      <c r="A40" s="156">
        <f>IF(B40="","",COUNTA(B$7:B40))</f>
        <v>18</v>
      </c>
      <c r="B40" s="156" t="s">
        <v>336</v>
      </c>
      <c r="C40" s="156" t="s">
        <v>337</v>
      </c>
      <c r="D40" s="227">
        <v>43966</v>
      </c>
      <c r="E40" s="156" t="s">
        <v>338</v>
      </c>
      <c r="F40" s="228" t="s">
        <v>339</v>
      </c>
      <c r="G40" s="168" t="s">
        <v>33</v>
      </c>
      <c r="H40" s="126"/>
      <c r="I40" s="126"/>
      <c r="J40" s="126"/>
      <c r="K40" s="156">
        <v>60</v>
      </c>
      <c r="L40" s="126" t="s">
        <v>34</v>
      </c>
      <c r="M40" s="139">
        <v>417.6</v>
      </c>
      <c r="N40" s="140">
        <v>417.6</v>
      </c>
      <c r="O40" s="139"/>
      <c r="P40" s="139"/>
      <c r="Q40" s="139"/>
      <c r="R40" s="126">
        <v>2130505</v>
      </c>
      <c r="S40" s="126">
        <v>2130505</v>
      </c>
      <c r="T40" s="126" t="s">
        <v>35</v>
      </c>
      <c r="U40" s="234">
        <v>0</v>
      </c>
      <c r="V40" s="126" t="s">
        <v>287</v>
      </c>
      <c r="W40" s="126">
        <v>371.34</v>
      </c>
    </row>
    <row r="41" ht="31" customHeight="1" spans="1:23">
      <c r="A41" s="156">
        <f>IF(B41="","",COUNTA(B$7:B41))</f>
        <v>19</v>
      </c>
      <c r="B41" s="156" t="s">
        <v>340</v>
      </c>
      <c r="C41" s="156" t="s">
        <v>341</v>
      </c>
      <c r="D41" s="227">
        <v>43976</v>
      </c>
      <c r="E41" s="156" t="s">
        <v>342</v>
      </c>
      <c r="F41" s="228" t="s">
        <v>343</v>
      </c>
      <c r="G41" s="168" t="s">
        <v>33</v>
      </c>
      <c r="H41" s="126"/>
      <c r="I41" s="126"/>
      <c r="J41" s="126"/>
      <c r="K41" s="156">
        <v>180</v>
      </c>
      <c r="L41" s="126" t="s">
        <v>34</v>
      </c>
      <c r="M41" s="139">
        <v>1222.8</v>
      </c>
      <c r="N41" s="140">
        <v>1222.8</v>
      </c>
      <c r="O41" s="139"/>
      <c r="P41" s="139"/>
      <c r="Q41" s="139"/>
      <c r="R41" s="126">
        <v>2130505</v>
      </c>
      <c r="S41" s="126">
        <v>2130505</v>
      </c>
      <c r="T41" s="126" t="s">
        <v>35</v>
      </c>
      <c r="U41" s="234">
        <v>0</v>
      </c>
      <c r="V41" s="126" t="s">
        <v>287</v>
      </c>
      <c r="W41" s="126">
        <v>934.843734</v>
      </c>
    </row>
    <row r="42" ht="31" customHeight="1" spans="1:23">
      <c r="A42" s="156">
        <f>IF(B42="","",COUNTA(B$7:B42))</f>
        <v>20</v>
      </c>
      <c r="B42" s="156" t="s">
        <v>344</v>
      </c>
      <c r="C42" s="156" t="s">
        <v>341</v>
      </c>
      <c r="D42" s="227">
        <v>44012</v>
      </c>
      <c r="E42" s="156" t="s">
        <v>342</v>
      </c>
      <c r="F42" s="228" t="s">
        <v>345</v>
      </c>
      <c r="G42" s="168" t="s">
        <v>33</v>
      </c>
      <c r="H42" s="126"/>
      <c r="I42" s="126"/>
      <c r="J42" s="126"/>
      <c r="K42" s="156">
        <v>240</v>
      </c>
      <c r="L42" s="126" t="s">
        <v>34</v>
      </c>
      <c r="M42" s="139">
        <v>770</v>
      </c>
      <c r="N42" s="140">
        <v>770</v>
      </c>
      <c r="O42" s="139"/>
      <c r="P42" s="139"/>
      <c r="Q42" s="139"/>
      <c r="R42" s="126">
        <v>2130505</v>
      </c>
      <c r="S42" s="126">
        <v>2130505</v>
      </c>
      <c r="T42" s="126" t="s">
        <v>35</v>
      </c>
      <c r="U42" s="234">
        <v>0</v>
      </c>
      <c r="V42" s="126" t="s">
        <v>287</v>
      </c>
      <c r="W42" s="126">
        <v>590.65232</v>
      </c>
    </row>
    <row r="43" ht="31" customHeight="1" spans="1:23">
      <c r="A43" s="156">
        <f>IF(B43="","",COUNTA(B$7:B43))</f>
        <v>21</v>
      </c>
      <c r="B43" s="156" t="s">
        <v>346</v>
      </c>
      <c r="C43" s="156" t="s">
        <v>347</v>
      </c>
      <c r="D43" s="227">
        <v>44002</v>
      </c>
      <c r="E43" s="156" t="s">
        <v>342</v>
      </c>
      <c r="F43" s="228" t="s">
        <v>348</v>
      </c>
      <c r="G43" s="168" t="s">
        <v>33</v>
      </c>
      <c r="H43" s="126"/>
      <c r="I43" s="126"/>
      <c r="J43" s="126"/>
      <c r="K43" s="156">
        <v>240</v>
      </c>
      <c r="L43" s="126" t="s">
        <v>34</v>
      </c>
      <c r="M43" s="139">
        <v>930</v>
      </c>
      <c r="N43" s="140">
        <v>930</v>
      </c>
      <c r="O43" s="139"/>
      <c r="P43" s="139"/>
      <c r="Q43" s="139"/>
      <c r="R43" s="126">
        <v>2130505</v>
      </c>
      <c r="S43" s="126">
        <v>2130505</v>
      </c>
      <c r="T43" s="126" t="s">
        <v>35</v>
      </c>
      <c r="U43" s="234">
        <v>0</v>
      </c>
      <c r="V43" s="126" t="s">
        <v>287</v>
      </c>
      <c r="W43" s="126">
        <v>870.12007</v>
      </c>
    </row>
    <row r="44" ht="31" customHeight="1" spans="1:23">
      <c r="A44" s="156">
        <f>IF(B44="","",COUNTA(B$7:B44))</f>
        <v>22</v>
      </c>
      <c r="B44" s="156" t="s">
        <v>349</v>
      </c>
      <c r="C44" s="156" t="s">
        <v>341</v>
      </c>
      <c r="D44" s="227">
        <v>43946</v>
      </c>
      <c r="E44" s="156" t="s">
        <v>342</v>
      </c>
      <c r="F44" s="228" t="s">
        <v>350</v>
      </c>
      <c r="G44" s="168" t="s">
        <v>33</v>
      </c>
      <c r="H44" s="126"/>
      <c r="I44" s="126"/>
      <c r="J44" s="126"/>
      <c r="K44" s="156">
        <v>90</v>
      </c>
      <c r="L44" s="126" t="s">
        <v>34</v>
      </c>
      <c r="M44" s="139">
        <v>600</v>
      </c>
      <c r="N44" s="140">
        <v>600</v>
      </c>
      <c r="O44" s="139"/>
      <c r="P44" s="139"/>
      <c r="Q44" s="139"/>
      <c r="R44" s="126">
        <v>2130505</v>
      </c>
      <c r="S44" s="126">
        <v>2130505</v>
      </c>
      <c r="T44" s="126" t="s">
        <v>35</v>
      </c>
      <c r="U44" s="234">
        <v>0</v>
      </c>
      <c r="V44" s="126" t="s">
        <v>287</v>
      </c>
      <c r="W44" s="126">
        <v>566.272049</v>
      </c>
    </row>
    <row r="45" ht="31" customHeight="1" spans="1:23">
      <c r="A45" s="156">
        <f>IF(B45="","",COUNTA(B$7:B45))</f>
        <v>23</v>
      </c>
      <c r="B45" s="156" t="s">
        <v>351</v>
      </c>
      <c r="C45" s="156" t="s">
        <v>352</v>
      </c>
      <c r="D45" s="227">
        <v>43981</v>
      </c>
      <c r="E45" s="156" t="s">
        <v>353</v>
      </c>
      <c r="F45" s="228" t="s">
        <v>354</v>
      </c>
      <c r="G45" s="168" t="s">
        <v>33</v>
      </c>
      <c r="H45" s="126"/>
      <c r="I45" s="126"/>
      <c r="J45" s="126"/>
      <c r="K45" s="156">
        <v>258</v>
      </c>
      <c r="L45" s="126" t="s">
        <v>34</v>
      </c>
      <c r="M45" s="139">
        <v>411.4</v>
      </c>
      <c r="N45" s="140">
        <v>411.4</v>
      </c>
      <c r="O45" s="139"/>
      <c r="P45" s="139"/>
      <c r="Q45" s="139"/>
      <c r="R45" s="126">
        <v>2130505</v>
      </c>
      <c r="S45" s="126">
        <v>2130505</v>
      </c>
      <c r="T45" s="126" t="s">
        <v>35</v>
      </c>
      <c r="U45" s="234">
        <v>0</v>
      </c>
      <c r="V45" s="126" t="s">
        <v>287</v>
      </c>
      <c r="W45" s="126">
        <v>411.4</v>
      </c>
    </row>
    <row r="46" ht="31" customHeight="1" spans="1:23">
      <c r="A46" s="168">
        <f>IF(B46="","",COUNTA(B$7:B46))</f>
        <v>24</v>
      </c>
      <c r="B46" s="168" t="s">
        <v>355</v>
      </c>
      <c r="C46" s="168" t="s">
        <v>356</v>
      </c>
      <c r="D46" s="229">
        <v>44012</v>
      </c>
      <c r="E46" s="168" t="s">
        <v>357</v>
      </c>
      <c r="F46" s="230" t="s">
        <v>358</v>
      </c>
      <c r="G46" s="168" t="s">
        <v>33</v>
      </c>
      <c r="H46" s="126"/>
      <c r="I46" s="126"/>
      <c r="J46" s="126"/>
      <c r="K46" s="168">
        <v>9</v>
      </c>
      <c r="L46" s="126" t="s">
        <v>189</v>
      </c>
      <c r="M46" s="139">
        <v>601.9</v>
      </c>
      <c r="N46" s="140"/>
      <c r="O46" s="139">
        <v>601.9</v>
      </c>
      <c r="P46" s="139"/>
      <c r="Q46" s="139"/>
      <c r="R46" s="126">
        <v>2130599</v>
      </c>
      <c r="S46" s="126">
        <v>2130505</v>
      </c>
      <c r="T46" s="126" t="s">
        <v>59</v>
      </c>
      <c r="U46" s="235">
        <v>1</v>
      </c>
      <c r="V46" s="126" t="s">
        <v>287</v>
      </c>
      <c r="W46" s="126">
        <v>582.157418</v>
      </c>
    </row>
    <row r="47" ht="31" customHeight="1" spans="1:23">
      <c r="A47" s="168"/>
      <c r="B47" s="168"/>
      <c r="C47" s="168"/>
      <c r="D47" s="168"/>
      <c r="E47" s="168"/>
      <c r="F47" s="168"/>
      <c r="G47" s="168" t="s">
        <v>33</v>
      </c>
      <c r="H47" s="126"/>
      <c r="I47" s="126"/>
      <c r="J47" s="126"/>
      <c r="K47" s="168"/>
      <c r="L47" s="126" t="s">
        <v>94</v>
      </c>
      <c r="M47" s="139">
        <v>218.1</v>
      </c>
      <c r="N47" s="140">
        <v>218.1</v>
      </c>
      <c r="O47" s="139"/>
      <c r="P47" s="139"/>
      <c r="Q47" s="139"/>
      <c r="R47" s="126">
        <v>2130299</v>
      </c>
      <c r="S47" s="126">
        <v>2130505</v>
      </c>
      <c r="T47" s="126" t="s">
        <v>59</v>
      </c>
      <c r="U47" s="235"/>
      <c r="V47" s="126" t="s">
        <v>287</v>
      </c>
      <c r="W47" s="126">
        <v>0</v>
      </c>
    </row>
    <row r="48" ht="31" customHeight="1" spans="1:23">
      <c r="A48" s="156">
        <f>IF(B48="","",COUNTA(B$7:B48))</f>
        <v>25</v>
      </c>
      <c r="B48" s="156" t="s">
        <v>359</v>
      </c>
      <c r="C48" s="156" t="s">
        <v>356</v>
      </c>
      <c r="D48" s="227">
        <v>44012</v>
      </c>
      <c r="E48" s="156" t="s">
        <v>357</v>
      </c>
      <c r="F48" s="228" t="s">
        <v>360</v>
      </c>
      <c r="G48" s="168" t="s">
        <v>33</v>
      </c>
      <c r="H48" s="126"/>
      <c r="I48" s="126"/>
      <c r="J48" s="126"/>
      <c r="K48" s="156">
        <v>50</v>
      </c>
      <c r="L48" s="126" t="s">
        <v>34</v>
      </c>
      <c r="M48" s="139">
        <v>548</v>
      </c>
      <c r="N48" s="140">
        <v>548</v>
      </c>
      <c r="O48" s="139"/>
      <c r="P48" s="139"/>
      <c r="Q48" s="139"/>
      <c r="R48" s="126">
        <v>2130505</v>
      </c>
      <c r="S48" s="126">
        <v>2130505</v>
      </c>
      <c r="T48" s="126" t="s">
        <v>35</v>
      </c>
      <c r="U48" s="234">
        <v>0</v>
      </c>
      <c r="V48" s="126" t="s">
        <v>287</v>
      </c>
      <c r="W48" s="126">
        <v>415.432</v>
      </c>
    </row>
    <row r="49" ht="31" customHeight="1" spans="1:23">
      <c r="A49" s="156">
        <f>IF(B49="","",COUNTA(B$7:B49))</f>
        <v>26</v>
      </c>
      <c r="B49" s="156" t="s">
        <v>361</v>
      </c>
      <c r="C49" s="156" t="s">
        <v>352</v>
      </c>
      <c r="D49" s="227">
        <v>44012</v>
      </c>
      <c r="E49" s="156" t="s">
        <v>285</v>
      </c>
      <c r="F49" s="228" t="s">
        <v>362</v>
      </c>
      <c r="G49" s="168" t="s">
        <v>33</v>
      </c>
      <c r="H49" s="126"/>
      <c r="I49" s="126"/>
      <c r="J49" s="126"/>
      <c r="K49" s="156">
        <v>50</v>
      </c>
      <c r="L49" s="126" t="s">
        <v>34</v>
      </c>
      <c r="M49" s="139">
        <v>395</v>
      </c>
      <c r="N49" s="140">
        <v>395</v>
      </c>
      <c r="O49" s="139"/>
      <c r="P49" s="139"/>
      <c r="Q49" s="139"/>
      <c r="R49" s="126">
        <v>2130505</v>
      </c>
      <c r="S49" s="126">
        <v>2130505</v>
      </c>
      <c r="T49" s="126" t="s">
        <v>35</v>
      </c>
      <c r="U49" s="234">
        <v>0</v>
      </c>
      <c r="V49" s="126" t="s">
        <v>287</v>
      </c>
      <c r="W49" s="126">
        <v>345.88489</v>
      </c>
    </row>
    <row r="50" ht="31" customHeight="1" spans="1:23">
      <c r="A50" s="156">
        <f>IF(B50="","",COUNTA(B$7:B50))</f>
        <v>27</v>
      </c>
      <c r="B50" s="156" t="s">
        <v>363</v>
      </c>
      <c r="C50" s="156" t="s">
        <v>364</v>
      </c>
      <c r="D50" s="227">
        <v>44012</v>
      </c>
      <c r="E50" s="156" t="s">
        <v>357</v>
      </c>
      <c r="F50" s="228" t="s">
        <v>365</v>
      </c>
      <c r="G50" s="168" t="s">
        <v>33</v>
      </c>
      <c r="H50" s="126"/>
      <c r="I50" s="126"/>
      <c r="J50" s="126"/>
      <c r="K50" s="156">
        <v>60</v>
      </c>
      <c r="L50" s="126" t="s">
        <v>34</v>
      </c>
      <c r="M50" s="139">
        <v>392.9</v>
      </c>
      <c r="N50" s="140">
        <v>392.9</v>
      </c>
      <c r="O50" s="139"/>
      <c r="P50" s="139"/>
      <c r="Q50" s="139"/>
      <c r="R50" s="126">
        <v>2130505</v>
      </c>
      <c r="S50" s="126">
        <v>2130505</v>
      </c>
      <c r="T50" s="126" t="s">
        <v>35</v>
      </c>
      <c r="U50" s="234">
        <v>0</v>
      </c>
      <c r="V50" s="126" t="s">
        <v>287</v>
      </c>
      <c r="W50" s="126">
        <v>318.903397</v>
      </c>
    </row>
    <row r="51" ht="31" customHeight="1" spans="1:23">
      <c r="A51" s="168">
        <f>IF(B51="","",COUNTA(B$7:B51))</f>
        <v>28</v>
      </c>
      <c r="B51" s="168" t="s">
        <v>366</v>
      </c>
      <c r="C51" s="168" t="s">
        <v>367</v>
      </c>
      <c r="D51" s="229">
        <v>44032</v>
      </c>
      <c r="E51" s="168" t="s">
        <v>334</v>
      </c>
      <c r="F51" s="230" t="s">
        <v>368</v>
      </c>
      <c r="G51" s="168" t="s">
        <v>33</v>
      </c>
      <c r="H51" s="126"/>
      <c r="I51" s="126"/>
      <c r="J51" s="126"/>
      <c r="K51" s="168">
        <v>53</v>
      </c>
      <c r="L51" s="126" t="s">
        <v>36</v>
      </c>
      <c r="M51" s="139">
        <v>2132.937244</v>
      </c>
      <c r="N51" s="140"/>
      <c r="O51" s="139">
        <v>2132.937244</v>
      </c>
      <c r="P51" s="139"/>
      <c r="Q51" s="139"/>
      <c r="R51" s="126">
        <v>2130505</v>
      </c>
      <c r="S51" s="126">
        <v>2130505</v>
      </c>
      <c r="T51" s="126" t="s">
        <v>35</v>
      </c>
      <c r="U51" s="235">
        <v>0</v>
      </c>
      <c r="V51" s="126" t="s">
        <v>287</v>
      </c>
      <c r="W51" s="126">
        <v>2130</v>
      </c>
    </row>
    <row r="52" ht="31" customHeight="1" spans="1:23">
      <c r="A52" s="168"/>
      <c r="B52" s="168"/>
      <c r="C52" s="168"/>
      <c r="D52" s="168"/>
      <c r="E52" s="168"/>
      <c r="F52" s="168"/>
      <c r="G52" s="168" t="s">
        <v>33</v>
      </c>
      <c r="H52" s="126"/>
      <c r="I52" s="126"/>
      <c r="J52" s="126"/>
      <c r="K52" s="168"/>
      <c r="L52" s="126" t="s">
        <v>34</v>
      </c>
      <c r="M52" s="139">
        <v>1777.981778</v>
      </c>
      <c r="N52" s="140">
        <v>1777.981778</v>
      </c>
      <c r="O52" s="139"/>
      <c r="P52" s="139"/>
      <c r="Q52" s="139"/>
      <c r="R52" s="126">
        <v>2130505</v>
      </c>
      <c r="S52" s="126">
        <v>2130505</v>
      </c>
      <c r="T52" s="126" t="s">
        <v>35</v>
      </c>
      <c r="U52" s="235"/>
      <c r="V52" s="126" t="s">
        <v>287</v>
      </c>
      <c r="W52" s="126">
        <v>990.353996</v>
      </c>
    </row>
    <row r="53" ht="31" customHeight="1" spans="1:23">
      <c r="A53" s="168">
        <f>IF(B53="","",COUNTA(B$7:B53))</f>
        <v>29</v>
      </c>
      <c r="B53" s="168" t="s">
        <v>369</v>
      </c>
      <c r="C53" s="168" t="s">
        <v>370</v>
      </c>
      <c r="D53" s="231">
        <v>44032</v>
      </c>
      <c r="E53" s="168" t="s">
        <v>334</v>
      </c>
      <c r="F53" s="230" t="s">
        <v>371</v>
      </c>
      <c r="G53" s="168" t="s">
        <v>33</v>
      </c>
      <c r="H53" s="126"/>
      <c r="I53" s="126"/>
      <c r="J53" s="126"/>
      <c r="K53" s="168">
        <v>53</v>
      </c>
      <c r="L53" s="126" t="s">
        <v>36</v>
      </c>
      <c r="M53" s="139">
        <v>2170.83</v>
      </c>
      <c r="N53" s="140"/>
      <c r="O53" s="139">
        <v>2170.83</v>
      </c>
      <c r="P53" s="139"/>
      <c r="Q53" s="139"/>
      <c r="R53" s="126">
        <v>2130505</v>
      </c>
      <c r="S53" s="126">
        <v>2130505</v>
      </c>
      <c r="T53" s="126" t="s">
        <v>35</v>
      </c>
      <c r="U53" s="235">
        <v>0.0820337181757087</v>
      </c>
      <c r="V53" s="126" t="s">
        <v>287</v>
      </c>
      <c r="W53" s="126">
        <v>2170.83</v>
      </c>
    </row>
    <row r="54" ht="31" customHeight="1" spans="1:23">
      <c r="A54" s="168"/>
      <c r="B54" s="168"/>
      <c r="C54" s="168"/>
      <c r="D54" s="232"/>
      <c r="E54" s="168"/>
      <c r="F54" s="168"/>
      <c r="G54" s="168" t="s">
        <v>33</v>
      </c>
      <c r="H54" s="126"/>
      <c r="I54" s="126"/>
      <c r="J54" s="126"/>
      <c r="K54" s="168"/>
      <c r="L54" s="126" t="s">
        <v>34</v>
      </c>
      <c r="M54" s="139">
        <v>1940.64</v>
      </c>
      <c r="N54" s="140">
        <v>1940.64</v>
      </c>
      <c r="O54" s="139"/>
      <c r="P54" s="139"/>
      <c r="Q54" s="139"/>
      <c r="R54" s="126">
        <v>2130505</v>
      </c>
      <c r="S54" s="126">
        <v>2130505</v>
      </c>
      <c r="T54" s="126" t="s">
        <v>35</v>
      </c>
      <c r="U54" s="235"/>
      <c r="V54" s="126" t="s">
        <v>287</v>
      </c>
      <c r="W54" s="126">
        <v>982.33169</v>
      </c>
    </row>
    <row r="55" ht="31" customHeight="1" spans="1:23">
      <c r="A55" s="168"/>
      <c r="B55" s="168"/>
      <c r="C55" s="168"/>
      <c r="D55" s="233"/>
      <c r="E55" s="168"/>
      <c r="F55" s="168"/>
      <c r="G55" s="168" t="s">
        <v>33</v>
      </c>
      <c r="H55" s="126"/>
      <c r="I55" s="126"/>
      <c r="J55" s="126"/>
      <c r="K55" s="168"/>
      <c r="L55" s="126" t="s">
        <v>94</v>
      </c>
      <c r="M55" s="139">
        <v>367.42</v>
      </c>
      <c r="N55" s="140">
        <v>367.42</v>
      </c>
      <c r="O55" s="139"/>
      <c r="P55" s="139"/>
      <c r="Q55" s="139"/>
      <c r="R55" s="126">
        <v>2130299</v>
      </c>
      <c r="S55" s="126">
        <v>2130505</v>
      </c>
      <c r="T55" s="126" t="s">
        <v>59</v>
      </c>
      <c r="U55" s="235"/>
      <c r="V55" s="126" t="s">
        <v>287</v>
      </c>
      <c r="W55" s="126">
        <v>0</v>
      </c>
    </row>
    <row r="56" ht="31" customHeight="1" spans="1:23">
      <c r="A56" s="168">
        <f>IF(B56="","",COUNTA(B$7:B56))</f>
        <v>30</v>
      </c>
      <c r="B56" s="168" t="s">
        <v>372</v>
      </c>
      <c r="C56" s="168" t="s">
        <v>373</v>
      </c>
      <c r="D56" s="231">
        <v>44032</v>
      </c>
      <c r="E56" s="168" t="s">
        <v>334</v>
      </c>
      <c r="F56" s="230" t="s">
        <v>374</v>
      </c>
      <c r="G56" s="168" t="s">
        <v>33</v>
      </c>
      <c r="H56" s="126"/>
      <c r="I56" s="126"/>
      <c r="J56" s="126"/>
      <c r="K56" s="168">
        <v>53</v>
      </c>
      <c r="L56" s="126" t="s">
        <v>36</v>
      </c>
      <c r="M56" s="139">
        <v>3303.77</v>
      </c>
      <c r="N56" s="140"/>
      <c r="O56" s="139">
        <v>3303.77</v>
      </c>
      <c r="P56" s="139"/>
      <c r="Q56" s="139"/>
      <c r="R56" s="126">
        <v>2130505</v>
      </c>
      <c r="S56" s="126">
        <v>2130505</v>
      </c>
      <c r="T56" s="126" t="s">
        <v>35</v>
      </c>
      <c r="U56" s="235">
        <v>0.118922259236378</v>
      </c>
      <c r="V56" s="126" t="s">
        <v>287</v>
      </c>
      <c r="W56" s="126">
        <v>3303.77</v>
      </c>
    </row>
    <row r="57" ht="31" customHeight="1" spans="1:23">
      <c r="A57" s="168"/>
      <c r="B57" s="168"/>
      <c r="C57" s="168"/>
      <c r="D57" s="232"/>
      <c r="E57" s="168"/>
      <c r="F57" s="168"/>
      <c r="G57" s="168" t="s">
        <v>33</v>
      </c>
      <c r="H57" s="126"/>
      <c r="I57" s="126"/>
      <c r="J57" s="126"/>
      <c r="K57" s="168"/>
      <c r="L57" s="126" t="s">
        <v>96</v>
      </c>
      <c r="M57" s="139">
        <v>118.71</v>
      </c>
      <c r="N57" s="140">
        <v>118.71</v>
      </c>
      <c r="O57" s="139"/>
      <c r="P57" s="139"/>
      <c r="Q57" s="139"/>
      <c r="R57" s="126">
        <v>2110402</v>
      </c>
      <c r="S57" s="126">
        <v>2130505</v>
      </c>
      <c r="T57" s="126" t="s">
        <v>59</v>
      </c>
      <c r="U57" s="235"/>
      <c r="V57" s="126" t="s">
        <v>287</v>
      </c>
      <c r="W57" s="126">
        <v>0</v>
      </c>
    </row>
    <row r="58" ht="31" customHeight="1" spans="1:23">
      <c r="A58" s="168"/>
      <c r="B58" s="168"/>
      <c r="C58" s="168"/>
      <c r="D58" s="232"/>
      <c r="E58" s="168"/>
      <c r="F58" s="168"/>
      <c r="G58" s="168" t="s">
        <v>33</v>
      </c>
      <c r="H58" s="126"/>
      <c r="I58" s="126"/>
      <c r="J58" s="126"/>
      <c r="K58" s="168"/>
      <c r="L58" s="126" t="s">
        <v>94</v>
      </c>
      <c r="M58" s="139">
        <v>200</v>
      </c>
      <c r="N58" s="140">
        <v>200</v>
      </c>
      <c r="O58" s="139"/>
      <c r="P58" s="139"/>
      <c r="Q58" s="139"/>
      <c r="R58" s="126">
        <v>2130299</v>
      </c>
      <c r="S58" s="126">
        <v>2130505</v>
      </c>
      <c r="T58" s="126" t="s">
        <v>59</v>
      </c>
      <c r="U58" s="235"/>
      <c r="V58" s="126" t="s">
        <v>287</v>
      </c>
      <c r="W58" s="126">
        <v>0</v>
      </c>
    </row>
    <row r="59" ht="31" customHeight="1" spans="1:23">
      <c r="A59" s="168"/>
      <c r="B59" s="168"/>
      <c r="C59" s="168"/>
      <c r="D59" s="232"/>
      <c r="E59" s="168"/>
      <c r="F59" s="168"/>
      <c r="G59" s="168" t="s">
        <v>33</v>
      </c>
      <c r="H59" s="126"/>
      <c r="I59" s="126"/>
      <c r="J59" s="126"/>
      <c r="K59" s="168"/>
      <c r="L59" s="126" t="s">
        <v>375</v>
      </c>
      <c r="M59" s="139">
        <v>267.749064</v>
      </c>
      <c r="N59" s="140">
        <v>267.749064</v>
      </c>
      <c r="O59" s="139"/>
      <c r="P59" s="139"/>
      <c r="Q59" s="139"/>
      <c r="R59" s="126">
        <v>2110402</v>
      </c>
      <c r="S59" s="126">
        <v>2130505</v>
      </c>
      <c r="T59" s="126" t="s">
        <v>59</v>
      </c>
      <c r="U59" s="235"/>
      <c r="V59" s="126" t="s">
        <v>287</v>
      </c>
      <c r="W59" s="126">
        <v>0</v>
      </c>
    </row>
    <row r="60" ht="31" customHeight="1" spans="1:23">
      <c r="A60" s="168"/>
      <c r="B60" s="168"/>
      <c r="C60" s="168"/>
      <c r="D60" s="233"/>
      <c r="E60" s="168"/>
      <c r="F60" s="168"/>
      <c r="G60" s="168" t="s">
        <v>33</v>
      </c>
      <c r="H60" s="126"/>
      <c r="I60" s="126"/>
      <c r="J60" s="126"/>
      <c r="K60" s="168"/>
      <c r="L60" s="126" t="s">
        <v>34</v>
      </c>
      <c r="M60" s="139">
        <v>1041.22</v>
      </c>
      <c r="N60" s="140">
        <v>1041.22</v>
      </c>
      <c r="O60" s="139"/>
      <c r="P60" s="139"/>
      <c r="Q60" s="139"/>
      <c r="R60" s="126">
        <v>2130505</v>
      </c>
      <c r="S60" s="126">
        <v>2130505</v>
      </c>
      <c r="T60" s="126" t="s">
        <v>35</v>
      </c>
      <c r="U60" s="235"/>
      <c r="V60" s="126" t="s">
        <v>287</v>
      </c>
      <c r="W60" s="126">
        <v>968.585067</v>
      </c>
    </row>
    <row r="61" ht="31" customHeight="1" spans="1:23">
      <c r="A61" s="168">
        <f>IF(B61="","",COUNTA(B$7:B61))</f>
        <v>31</v>
      </c>
      <c r="B61" s="168" t="s">
        <v>376</v>
      </c>
      <c r="C61" s="168" t="s">
        <v>377</v>
      </c>
      <c r="D61" s="229">
        <v>44007</v>
      </c>
      <c r="E61" s="168" t="s">
        <v>311</v>
      </c>
      <c r="F61" s="230" t="s">
        <v>378</v>
      </c>
      <c r="G61" s="168" t="s">
        <v>33</v>
      </c>
      <c r="H61" s="126"/>
      <c r="I61" s="126"/>
      <c r="J61" s="126"/>
      <c r="K61" s="168">
        <v>40</v>
      </c>
      <c r="L61" s="126" t="s">
        <v>205</v>
      </c>
      <c r="M61" s="139">
        <v>241.19</v>
      </c>
      <c r="N61" s="140">
        <v>241.19</v>
      </c>
      <c r="O61" s="139"/>
      <c r="P61" s="139"/>
      <c r="Q61" s="139"/>
      <c r="R61" s="126">
        <v>2070199</v>
      </c>
      <c r="S61" s="126">
        <v>2130505</v>
      </c>
      <c r="T61" s="126" t="s">
        <v>59</v>
      </c>
      <c r="U61" s="235">
        <v>1</v>
      </c>
      <c r="V61" s="126" t="s">
        <v>287</v>
      </c>
      <c r="W61" s="126">
        <v>139.083964</v>
      </c>
    </row>
    <row r="62" ht="31" customHeight="1" spans="1:23">
      <c r="A62" s="168"/>
      <c r="B62" s="168"/>
      <c r="C62" s="168"/>
      <c r="D62" s="168"/>
      <c r="E62" s="168"/>
      <c r="F62" s="168"/>
      <c r="G62" s="168" t="s">
        <v>33</v>
      </c>
      <c r="H62" s="126"/>
      <c r="I62" s="126"/>
      <c r="J62" s="126"/>
      <c r="K62" s="168"/>
      <c r="L62" s="126" t="s">
        <v>94</v>
      </c>
      <c r="M62" s="139">
        <v>58.81</v>
      </c>
      <c r="N62" s="140">
        <v>58.81</v>
      </c>
      <c r="O62" s="139"/>
      <c r="P62" s="139"/>
      <c r="Q62" s="139"/>
      <c r="R62" s="126">
        <v>2130299</v>
      </c>
      <c r="S62" s="126">
        <v>2130505</v>
      </c>
      <c r="T62" s="126" t="s">
        <v>59</v>
      </c>
      <c r="U62" s="235"/>
      <c r="V62" s="126" t="s">
        <v>287</v>
      </c>
      <c r="W62" s="126">
        <v>0</v>
      </c>
    </row>
    <row r="63" ht="31" customHeight="1" spans="1:23">
      <c r="A63" s="156">
        <f>IF(B63="","",COUNTA(B$7:B63))</f>
        <v>32</v>
      </c>
      <c r="B63" s="156" t="s">
        <v>379</v>
      </c>
      <c r="C63" s="156" t="s">
        <v>380</v>
      </c>
      <c r="D63" s="227">
        <v>44012</v>
      </c>
      <c r="E63" s="156" t="s">
        <v>381</v>
      </c>
      <c r="F63" s="228" t="s">
        <v>382</v>
      </c>
      <c r="G63" s="168" t="s">
        <v>33</v>
      </c>
      <c r="H63" s="126"/>
      <c r="I63" s="126"/>
      <c r="J63" s="126"/>
      <c r="K63" s="156">
        <v>13</v>
      </c>
      <c r="L63" s="126" t="s">
        <v>36</v>
      </c>
      <c r="M63" s="139">
        <v>984.8</v>
      </c>
      <c r="N63" s="140"/>
      <c r="O63" s="139">
        <v>984.8</v>
      </c>
      <c r="P63" s="139"/>
      <c r="Q63" s="139"/>
      <c r="R63" s="126">
        <v>2130505</v>
      </c>
      <c r="S63" s="126">
        <v>2130505</v>
      </c>
      <c r="T63" s="126" t="s">
        <v>35</v>
      </c>
      <c r="U63" s="234">
        <v>0</v>
      </c>
      <c r="V63" s="126" t="s">
        <v>287</v>
      </c>
      <c r="W63" s="126">
        <v>636.17892</v>
      </c>
    </row>
    <row r="64" ht="31" customHeight="1" spans="1:23">
      <c r="A64" s="156">
        <f>IF(B64="","",COUNTA(B$7:B64))</f>
        <v>33</v>
      </c>
      <c r="B64" s="156" t="s">
        <v>383</v>
      </c>
      <c r="C64" s="156" t="s">
        <v>384</v>
      </c>
      <c r="D64" s="227">
        <v>44012</v>
      </c>
      <c r="E64" s="156" t="s">
        <v>385</v>
      </c>
      <c r="F64" s="228" t="s">
        <v>386</v>
      </c>
      <c r="G64" s="168" t="s">
        <v>33</v>
      </c>
      <c r="H64" s="126"/>
      <c r="I64" s="126"/>
      <c r="J64" s="126"/>
      <c r="K64" s="156">
        <v>20</v>
      </c>
      <c r="L64" s="126" t="s">
        <v>276</v>
      </c>
      <c r="M64" s="139">
        <v>130</v>
      </c>
      <c r="N64" s="140"/>
      <c r="O64" s="139">
        <v>130</v>
      </c>
      <c r="P64" s="139"/>
      <c r="Q64" s="139"/>
      <c r="R64" s="126">
        <v>2130299</v>
      </c>
      <c r="S64" s="126">
        <v>2130505</v>
      </c>
      <c r="T64" s="126" t="s">
        <v>59</v>
      </c>
      <c r="U64" s="234">
        <v>1</v>
      </c>
      <c r="V64" s="126" t="s">
        <v>287</v>
      </c>
      <c r="W64" s="126">
        <v>93.339944</v>
      </c>
    </row>
    <row r="65" ht="31" customHeight="1" spans="1:23">
      <c r="A65" s="156">
        <f>IF(B65="","",COUNTA(B$7:B65))</f>
        <v>34</v>
      </c>
      <c r="B65" s="156" t="s">
        <v>387</v>
      </c>
      <c r="C65" s="156" t="s">
        <v>388</v>
      </c>
      <c r="D65" s="227">
        <v>43920</v>
      </c>
      <c r="E65" s="156" t="s">
        <v>389</v>
      </c>
      <c r="F65" s="228" t="s">
        <v>390</v>
      </c>
      <c r="G65" s="168" t="s">
        <v>33</v>
      </c>
      <c r="H65" s="126"/>
      <c r="I65" s="126"/>
      <c r="J65" s="126"/>
      <c r="K65" s="156">
        <v>50</v>
      </c>
      <c r="L65" s="126" t="s">
        <v>34</v>
      </c>
      <c r="M65" s="139">
        <v>328.328222</v>
      </c>
      <c r="N65" s="140">
        <v>328.328222</v>
      </c>
      <c r="O65" s="139"/>
      <c r="P65" s="139"/>
      <c r="Q65" s="139"/>
      <c r="R65" s="126">
        <v>2130505</v>
      </c>
      <c r="S65" s="126">
        <v>2130505</v>
      </c>
      <c r="T65" s="126" t="s">
        <v>35</v>
      </c>
      <c r="U65" s="234">
        <v>0</v>
      </c>
      <c r="V65" s="126" t="s">
        <v>287</v>
      </c>
      <c r="W65" s="126">
        <v>314.032628</v>
      </c>
    </row>
    <row r="66" ht="31" customHeight="1" spans="1:23">
      <c r="A66" s="156">
        <f>IF(B66="","",COUNTA(B$7:B66))</f>
        <v>35</v>
      </c>
      <c r="B66" s="156" t="s">
        <v>391</v>
      </c>
      <c r="C66" s="156" t="s">
        <v>392</v>
      </c>
      <c r="D66" s="227">
        <v>43981</v>
      </c>
      <c r="E66" s="156" t="s">
        <v>322</v>
      </c>
      <c r="F66" s="228" t="s">
        <v>393</v>
      </c>
      <c r="G66" s="168" t="s">
        <v>33</v>
      </c>
      <c r="H66" s="126"/>
      <c r="I66" s="126"/>
      <c r="J66" s="126"/>
      <c r="K66" s="156">
        <v>50</v>
      </c>
      <c r="L66" s="126" t="s">
        <v>36</v>
      </c>
      <c r="M66" s="139">
        <v>390.062756</v>
      </c>
      <c r="N66" s="140"/>
      <c r="O66" s="139">
        <v>390.062756</v>
      </c>
      <c r="P66" s="139"/>
      <c r="Q66" s="139"/>
      <c r="R66" s="126">
        <v>2130505</v>
      </c>
      <c r="S66" s="126">
        <v>2130505</v>
      </c>
      <c r="T66" s="126" t="s">
        <v>35</v>
      </c>
      <c r="U66" s="234">
        <v>0</v>
      </c>
      <c r="V66" s="126" t="s">
        <v>287</v>
      </c>
      <c r="W66" s="126">
        <v>375.325852</v>
      </c>
    </row>
    <row r="67" ht="31" customHeight="1" spans="1:23">
      <c r="A67" s="156">
        <f>IF(B67="","",COUNTA(B$7:B67))</f>
        <v>36</v>
      </c>
      <c r="B67" s="156" t="s">
        <v>394</v>
      </c>
      <c r="C67" s="156" t="s">
        <v>300</v>
      </c>
      <c r="D67" s="227">
        <v>44012</v>
      </c>
      <c r="E67" s="156" t="s">
        <v>301</v>
      </c>
      <c r="F67" s="228" t="s">
        <v>395</v>
      </c>
      <c r="G67" s="168" t="s">
        <v>33</v>
      </c>
      <c r="H67" s="126"/>
      <c r="I67" s="126"/>
      <c r="J67" s="126"/>
      <c r="K67" s="156">
        <v>32</v>
      </c>
      <c r="L67" s="126" t="s">
        <v>36</v>
      </c>
      <c r="M67" s="139">
        <v>1050</v>
      </c>
      <c r="N67" s="140"/>
      <c r="O67" s="139">
        <v>1050</v>
      </c>
      <c r="P67" s="139"/>
      <c r="Q67" s="139"/>
      <c r="R67" s="126">
        <v>2130505</v>
      </c>
      <c r="S67" s="126">
        <v>2130505</v>
      </c>
      <c r="T67" s="126" t="s">
        <v>35</v>
      </c>
      <c r="U67" s="234">
        <v>0</v>
      </c>
      <c r="V67" s="126" t="s">
        <v>287</v>
      </c>
      <c r="W67" s="126">
        <v>917.78</v>
      </c>
    </row>
    <row r="68" ht="31" customHeight="1" spans="1:23">
      <c r="A68" s="168">
        <f>IF(B68="","",COUNTA(B$7:B68))</f>
        <v>37</v>
      </c>
      <c r="B68" s="168" t="s">
        <v>396</v>
      </c>
      <c r="C68" s="168" t="s">
        <v>397</v>
      </c>
      <c r="D68" s="229">
        <v>43981</v>
      </c>
      <c r="E68" s="168" t="s">
        <v>334</v>
      </c>
      <c r="F68" s="230" t="s">
        <v>398</v>
      </c>
      <c r="G68" s="168" t="s">
        <v>33</v>
      </c>
      <c r="H68" s="126"/>
      <c r="I68" s="126"/>
      <c r="J68" s="126"/>
      <c r="K68" s="168">
        <v>10</v>
      </c>
      <c r="L68" s="126" t="s">
        <v>112</v>
      </c>
      <c r="M68" s="139">
        <v>47</v>
      </c>
      <c r="N68" s="140"/>
      <c r="O68" s="139">
        <v>47</v>
      </c>
      <c r="P68" s="139"/>
      <c r="Q68" s="139"/>
      <c r="R68" s="126">
        <v>2130153</v>
      </c>
      <c r="S68" s="126">
        <v>2130505</v>
      </c>
      <c r="T68" s="126" t="s">
        <v>59</v>
      </c>
      <c r="U68" s="235">
        <v>1</v>
      </c>
      <c r="V68" s="126" t="s">
        <v>287</v>
      </c>
      <c r="W68" s="126">
        <v>43.2</v>
      </c>
    </row>
    <row r="69" ht="31" customHeight="1" spans="1:23">
      <c r="A69" s="168"/>
      <c r="B69" s="168"/>
      <c r="C69" s="168"/>
      <c r="D69" s="168"/>
      <c r="E69" s="168"/>
      <c r="F69" s="168"/>
      <c r="G69" s="168" t="s">
        <v>33</v>
      </c>
      <c r="H69" s="126"/>
      <c r="I69" s="126"/>
      <c r="J69" s="126"/>
      <c r="K69" s="168"/>
      <c r="L69" s="126" t="s">
        <v>94</v>
      </c>
      <c r="M69" s="139">
        <v>1</v>
      </c>
      <c r="N69" s="140">
        <v>1</v>
      </c>
      <c r="O69" s="139"/>
      <c r="P69" s="139"/>
      <c r="Q69" s="139"/>
      <c r="R69" s="126">
        <v>2130299</v>
      </c>
      <c r="S69" s="126">
        <v>2130505</v>
      </c>
      <c r="T69" s="126" t="s">
        <v>59</v>
      </c>
      <c r="U69" s="235"/>
      <c r="V69" s="126" t="s">
        <v>287</v>
      </c>
      <c r="W69" s="126">
        <v>0</v>
      </c>
    </row>
    <row r="70" ht="31" customHeight="1" spans="1:23">
      <c r="A70" s="168">
        <f>IF(B70="","",COUNTA(B$7:B70))</f>
        <v>38</v>
      </c>
      <c r="B70" s="168" t="s">
        <v>399</v>
      </c>
      <c r="C70" s="168" t="s">
        <v>400</v>
      </c>
      <c r="D70" s="229">
        <v>44012</v>
      </c>
      <c r="E70" s="168" t="s">
        <v>301</v>
      </c>
      <c r="F70" s="230" t="s">
        <v>401</v>
      </c>
      <c r="G70" s="168" t="s">
        <v>33</v>
      </c>
      <c r="H70" s="126"/>
      <c r="I70" s="126"/>
      <c r="J70" s="126"/>
      <c r="K70" s="168">
        <v>60</v>
      </c>
      <c r="L70" s="126" t="s">
        <v>36</v>
      </c>
      <c r="M70" s="139">
        <v>372</v>
      </c>
      <c r="N70" s="140"/>
      <c r="O70" s="139">
        <v>372</v>
      </c>
      <c r="P70" s="139"/>
      <c r="Q70" s="139"/>
      <c r="R70" s="126">
        <v>2130505</v>
      </c>
      <c r="S70" s="126">
        <v>2130505</v>
      </c>
      <c r="T70" s="126" t="s">
        <v>35</v>
      </c>
      <c r="U70" s="235">
        <v>0.07</v>
      </c>
      <c r="V70" s="126" t="s">
        <v>287</v>
      </c>
      <c r="W70" s="126">
        <v>232.505764</v>
      </c>
    </row>
    <row r="71" ht="31" customHeight="1" spans="1:23">
      <c r="A71" s="168"/>
      <c r="B71" s="168"/>
      <c r="C71" s="168"/>
      <c r="D71" s="168"/>
      <c r="E71" s="168"/>
      <c r="F71" s="168"/>
      <c r="G71" s="168" t="s">
        <v>33</v>
      </c>
      <c r="H71" s="126"/>
      <c r="I71" s="126"/>
      <c r="J71" s="126"/>
      <c r="K71" s="168"/>
      <c r="L71" s="126" t="s">
        <v>277</v>
      </c>
      <c r="M71" s="139">
        <v>28</v>
      </c>
      <c r="N71" s="140"/>
      <c r="O71" s="139">
        <v>28</v>
      </c>
      <c r="P71" s="139"/>
      <c r="Q71" s="139"/>
      <c r="R71" s="126">
        <v>2130701</v>
      </c>
      <c r="S71" s="126">
        <v>2130505</v>
      </c>
      <c r="T71" s="126" t="s">
        <v>59</v>
      </c>
      <c r="U71" s="235"/>
      <c r="V71" s="126" t="s">
        <v>287</v>
      </c>
      <c r="W71" s="126">
        <v>0</v>
      </c>
    </row>
    <row r="72" ht="31" customHeight="1" spans="1:23">
      <c r="A72" s="168">
        <f>IF(B72="","",COUNTA(B$7:B72))</f>
        <v>39</v>
      </c>
      <c r="B72" s="168" t="s">
        <v>402</v>
      </c>
      <c r="C72" s="168" t="s">
        <v>403</v>
      </c>
      <c r="D72" s="229">
        <v>43966</v>
      </c>
      <c r="E72" s="168" t="s">
        <v>322</v>
      </c>
      <c r="F72" s="230" t="s">
        <v>404</v>
      </c>
      <c r="G72" s="168" t="s">
        <v>33</v>
      </c>
      <c r="H72" s="126"/>
      <c r="I72" s="126"/>
      <c r="J72" s="126"/>
      <c r="K72" s="168">
        <v>65</v>
      </c>
      <c r="L72" s="126" t="s">
        <v>97</v>
      </c>
      <c r="M72" s="139">
        <v>237</v>
      </c>
      <c r="N72" s="140">
        <v>237</v>
      </c>
      <c r="O72" s="139"/>
      <c r="P72" s="139"/>
      <c r="Q72" s="139"/>
      <c r="R72" s="126">
        <v>2130135</v>
      </c>
      <c r="S72" s="126">
        <v>2130505</v>
      </c>
      <c r="T72" s="126" t="s">
        <v>59</v>
      </c>
      <c r="U72" s="235">
        <v>0.87815737132407</v>
      </c>
      <c r="V72" s="126" t="s">
        <v>287</v>
      </c>
      <c r="W72" s="126">
        <v>203.469705</v>
      </c>
    </row>
    <row r="73" ht="31" customHeight="1" spans="1:23">
      <c r="A73" s="168"/>
      <c r="B73" s="168"/>
      <c r="C73" s="168"/>
      <c r="D73" s="168"/>
      <c r="E73" s="168"/>
      <c r="F73" s="168"/>
      <c r="G73" s="168" t="s">
        <v>33</v>
      </c>
      <c r="H73" s="126"/>
      <c r="I73" s="126"/>
      <c r="J73" s="126"/>
      <c r="K73" s="168"/>
      <c r="L73" s="126" t="s">
        <v>66</v>
      </c>
      <c r="M73" s="139">
        <v>92.6</v>
      </c>
      <c r="N73" s="140"/>
      <c r="O73" s="139">
        <v>92.6</v>
      </c>
      <c r="P73" s="139"/>
      <c r="Q73" s="139"/>
      <c r="R73" s="126">
        <v>2110402</v>
      </c>
      <c r="S73" s="126">
        <v>2130505</v>
      </c>
      <c r="T73" s="126" t="s">
        <v>59</v>
      </c>
      <c r="U73" s="235"/>
      <c r="V73" s="126" t="s">
        <v>287</v>
      </c>
      <c r="W73" s="126">
        <v>0</v>
      </c>
    </row>
    <row r="74" ht="31" customHeight="1" spans="1:23">
      <c r="A74" s="168"/>
      <c r="B74" s="168"/>
      <c r="C74" s="168"/>
      <c r="D74" s="168"/>
      <c r="E74" s="168"/>
      <c r="F74" s="168"/>
      <c r="G74" s="168" t="s">
        <v>33</v>
      </c>
      <c r="H74" s="126"/>
      <c r="I74" s="126"/>
      <c r="J74" s="126"/>
      <c r="K74" s="168"/>
      <c r="L74" s="126" t="s">
        <v>64</v>
      </c>
      <c r="M74" s="139">
        <v>309</v>
      </c>
      <c r="N74" s="140"/>
      <c r="O74" s="139"/>
      <c r="P74" s="139"/>
      <c r="Q74" s="139">
        <v>309</v>
      </c>
      <c r="R74" s="126">
        <v>2130505</v>
      </c>
      <c r="S74" s="126">
        <v>2130505</v>
      </c>
      <c r="T74" s="126" t="s">
        <v>35</v>
      </c>
      <c r="U74" s="235"/>
      <c r="V74" s="126" t="s">
        <v>287</v>
      </c>
      <c r="W74" s="126">
        <v>309</v>
      </c>
    </row>
    <row r="75" ht="31" customHeight="1" spans="1:23">
      <c r="A75" s="168"/>
      <c r="B75" s="168"/>
      <c r="C75" s="168"/>
      <c r="D75" s="168"/>
      <c r="E75" s="168"/>
      <c r="F75" s="168"/>
      <c r="G75" s="168" t="s">
        <v>33</v>
      </c>
      <c r="H75" s="126"/>
      <c r="I75" s="126"/>
      <c r="J75" s="126"/>
      <c r="K75" s="168"/>
      <c r="L75" s="126" t="s">
        <v>58</v>
      </c>
      <c r="M75" s="139">
        <v>1897.45822</v>
      </c>
      <c r="N75" s="140">
        <v>1897.45822</v>
      </c>
      <c r="O75" s="139"/>
      <c r="P75" s="139"/>
      <c r="Q75" s="139"/>
      <c r="R75" s="126">
        <v>2140602</v>
      </c>
      <c r="S75" s="126">
        <v>2130505</v>
      </c>
      <c r="T75" s="126" t="s">
        <v>59</v>
      </c>
      <c r="U75" s="235"/>
      <c r="V75" s="126" t="s">
        <v>287</v>
      </c>
      <c r="W75" s="126">
        <v>1841.416461</v>
      </c>
    </row>
    <row r="76" ht="31" customHeight="1" spans="1:23">
      <c r="A76" s="168">
        <f>IF(B76="","",COUNTA(B$7:B76))</f>
        <v>40</v>
      </c>
      <c r="B76" s="168" t="s">
        <v>405</v>
      </c>
      <c r="C76" s="168" t="s">
        <v>406</v>
      </c>
      <c r="D76" s="229">
        <v>43951</v>
      </c>
      <c r="E76" s="168" t="s">
        <v>311</v>
      </c>
      <c r="F76" s="230" t="s">
        <v>407</v>
      </c>
      <c r="G76" s="168" t="s">
        <v>33</v>
      </c>
      <c r="H76" s="126"/>
      <c r="I76" s="126"/>
      <c r="J76" s="126"/>
      <c r="K76" s="168">
        <v>80</v>
      </c>
      <c r="L76" s="126" t="s">
        <v>375</v>
      </c>
      <c r="M76" s="139">
        <v>429.97</v>
      </c>
      <c r="N76" s="140">
        <v>429.97</v>
      </c>
      <c r="O76" s="139"/>
      <c r="P76" s="139"/>
      <c r="Q76" s="139"/>
      <c r="R76" s="126">
        <v>2110402</v>
      </c>
      <c r="S76" s="126">
        <v>2130505</v>
      </c>
      <c r="T76" s="126" t="s">
        <v>59</v>
      </c>
      <c r="U76" s="235">
        <v>1</v>
      </c>
      <c r="V76" s="126" t="s">
        <v>287</v>
      </c>
      <c r="W76" s="126">
        <v>219.759743</v>
      </c>
    </row>
    <row r="77" ht="31" customHeight="1" spans="1:23">
      <c r="A77" s="168"/>
      <c r="B77" s="168"/>
      <c r="C77" s="168"/>
      <c r="D77" s="168"/>
      <c r="E77" s="168"/>
      <c r="F77" s="168"/>
      <c r="G77" s="168" t="s">
        <v>33</v>
      </c>
      <c r="H77" s="126"/>
      <c r="I77" s="126"/>
      <c r="J77" s="126"/>
      <c r="K77" s="168"/>
      <c r="L77" s="126" t="s">
        <v>58</v>
      </c>
      <c r="M77" s="139">
        <v>250</v>
      </c>
      <c r="N77" s="140">
        <v>250</v>
      </c>
      <c r="O77" s="139"/>
      <c r="P77" s="139"/>
      <c r="Q77" s="139"/>
      <c r="R77" s="126">
        <v>2140602</v>
      </c>
      <c r="S77" s="126">
        <v>2130505</v>
      </c>
      <c r="T77" s="126" t="s">
        <v>59</v>
      </c>
      <c r="U77" s="235"/>
      <c r="V77" s="126" t="s">
        <v>287</v>
      </c>
      <c r="W77" s="126">
        <v>197.961595</v>
      </c>
    </row>
    <row r="78" ht="31" customHeight="1" spans="1:23">
      <c r="A78" s="168">
        <f>IF(B78="","",COUNTA(B$7:B78))</f>
        <v>41</v>
      </c>
      <c r="B78" s="168" t="s">
        <v>408</v>
      </c>
      <c r="C78" s="168" t="s">
        <v>409</v>
      </c>
      <c r="D78" s="229">
        <v>43961</v>
      </c>
      <c r="E78" s="168" t="s">
        <v>385</v>
      </c>
      <c r="F78" s="230" t="s">
        <v>410</v>
      </c>
      <c r="G78" s="168" t="s">
        <v>33</v>
      </c>
      <c r="H78" s="126"/>
      <c r="I78" s="126"/>
      <c r="J78" s="126"/>
      <c r="K78" s="168">
        <v>80</v>
      </c>
      <c r="L78" s="126" t="s">
        <v>95</v>
      </c>
      <c r="M78" s="139">
        <v>243</v>
      </c>
      <c r="N78" s="140">
        <v>243</v>
      </c>
      <c r="O78" s="139"/>
      <c r="P78" s="139"/>
      <c r="Q78" s="139"/>
      <c r="R78" s="126">
        <v>2130701</v>
      </c>
      <c r="S78" s="126">
        <v>2130505</v>
      </c>
      <c r="T78" s="126" t="s">
        <v>59</v>
      </c>
      <c r="U78" s="235">
        <v>1</v>
      </c>
      <c r="V78" s="126" t="s">
        <v>287</v>
      </c>
      <c r="W78" s="126">
        <v>232.644711</v>
      </c>
    </row>
    <row r="79" ht="31" customHeight="1" spans="1:23">
      <c r="A79" s="168"/>
      <c r="B79" s="168"/>
      <c r="C79" s="168"/>
      <c r="D79" s="168"/>
      <c r="E79" s="168"/>
      <c r="F79" s="168"/>
      <c r="G79" s="168" t="s">
        <v>33</v>
      </c>
      <c r="H79" s="126"/>
      <c r="I79" s="126"/>
      <c r="J79" s="126"/>
      <c r="K79" s="168"/>
      <c r="L79" s="126" t="s">
        <v>58</v>
      </c>
      <c r="M79" s="139">
        <v>250</v>
      </c>
      <c r="N79" s="140">
        <v>250</v>
      </c>
      <c r="O79" s="139"/>
      <c r="P79" s="139"/>
      <c r="Q79" s="139"/>
      <c r="R79" s="126">
        <v>2140602</v>
      </c>
      <c r="S79" s="126">
        <v>2130505</v>
      </c>
      <c r="T79" s="126" t="s">
        <v>59</v>
      </c>
      <c r="U79" s="235"/>
      <c r="V79" s="126" t="s">
        <v>287</v>
      </c>
      <c r="W79" s="126">
        <v>214.504111</v>
      </c>
    </row>
    <row r="80" ht="31" customHeight="1" spans="1:23">
      <c r="A80" s="168">
        <f>IF(B80="","",COUNTA(B$7:B80))</f>
        <v>42</v>
      </c>
      <c r="B80" s="168" t="s">
        <v>411</v>
      </c>
      <c r="C80" s="168" t="s">
        <v>412</v>
      </c>
      <c r="D80" s="229">
        <v>43951</v>
      </c>
      <c r="E80" s="168" t="s">
        <v>285</v>
      </c>
      <c r="F80" s="230" t="s">
        <v>413</v>
      </c>
      <c r="G80" s="168" t="s">
        <v>33</v>
      </c>
      <c r="H80" s="126"/>
      <c r="I80" s="126"/>
      <c r="J80" s="126"/>
      <c r="K80" s="168">
        <v>63</v>
      </c>
      <c r="L80" s="126" t="s">
        <v>95</v>
      </c>
      <c r="M80" s="139">
        <v>52</v>
      </c>
      <c r="N80" s="140">
        <v>52</v>
      </c>
      <c r="O80" s="139"/>
      <c r="P80" s="139"/>
      <c r="Q80" s="139"/>
      <c r="R80" s="126">
        <v>2130701</v>
      </c>
      <c r="S80" s="126">
        <v>2130505</v>
      </c>
      <c r="T80" s="126" t="s">
        <v>59</v>
      </c>
      <c r="U80" s="235">
        <v>1</v>
      </c>
      <c r="V80" s="126" t="s">
        <v>287</v>
      </c>
      <c r="W80" s="126">
        <v>0</v>
      </c>
    </row>
    <row r="81" ht="31" customHeight="1" spans="1:23">
      <c r="A81" s="168"/>
      <c r="B81" s="168"/>
      <c r="C81" s="168"/>
      <c r="D81" s="168"/>
      <c r="E81" s="168"/>
      <c r="F81" s="168"/>
      <c r="G81" s="168" t="s">
        <v>33</v>
      </c>
      <c r="H81" s="126"/>
      <c r="I81" s="126"/>
      <c r="J81" s="126"/>
      <c r="K81" s="168"/>
      <c r="L81" s="126" t="s">
        <v>58</v>
      </c>
      <c r="M81" s="139">
        <v>300</v>
      </c>
      <c r="N81" s="140">
        <v>300</v>
      </c>
      <c r="O81" s="139"/>
      <c r="P81" s="139"/>
      <c r="Q81" s="139"/>
      <c r="R81" s="126">
        <v>2140602</v>
      </c>
      <c r="S81" s="126">
        <v>2130505</v>
      </c>
      <c r="T81" s="126" t="s">
        <v>59</v>
      </c>
      <c r="U81" s="235"/>
      <c r="V81" s="126" t="s">
        <v>287</v>
      </c>
      <c r="W81" s="126">
        <v>292.874</v>
      </c>
    </row>
    <row r="82" ht="31" customHeight="1" spans="1:23">
      <c r="A82" s="168"/>
      <c r="B82" s="168"/>
      <c r="C82" s="168"/>
      <c r="D82" s="168"/>
      <c r="E82" s="168"/>
      <c r="F82" s="168"/>
      <c r="G82" s="168" t="s">
        <v>33</v>
      </c>
      <c r="H82" s="126"/>
      <c r="I82" s="126"/>
      <c r="J82" s="126"/>
      <c r="K82" s="168"/>
      <c r="L82" s="126" t="s">
        <v>375</v>
      </c>
      <c r="M82" s="139">
        <v>188</v>
      </c>
      <c r="N82" s="140">
        <v>188</v>
      </c>
      <c r="O82" s="139"/>
      <c r="P82" s="139"/>
      <c r="Q82" s="139"/>
      <c r="R82" s="126">
        <v>2110402</v>
      </c>
      <c r="S82" s="126">
        <v>2130505</v>
      </c>
      <c r="T82" s="126" t="s">
        <v>59</v>
      </c>
      <c r="U82" s="235"/>
      <c r="V82" s="126" t="s">
        <v>287</v>
      </c>
      <c r="W82" s="126">
        <v>188</v>
      </c>
    </row>
    <row r="83" ht="31" customHeight="1" spans="1:23">
      <c r="A83" s="168"/>
      <c r="B83" s="168"/>
      <c r="C83" s="168"/>
      <c r="D83" s="168"/>
      <c r="E83" s="168"/>
      <c r="F83" s="168"/>
      <c r="G83" s="168" t="s">
        <v>33</v>
      </c>
      <c r="H83" s="126"/>
      <c r="I83" s="126"/>
      <c r="J83" s="126"/>
      <c r="K83" s="168"/>
      <c r="L83" s="126" t="s">
        <v>88</v>
      </c>
      <c r="M83" s="139">
        <v>390</v>
      </c>
      <c r="N83" s="140"/>
      <c r="O83" s="139">
        <v>390</v>
      </c>
      <c r="P83" s="139"/>
      <c r="Q83" s="139"/>
      <c r="R83" s="237">
        <v>2070904</v>
      </c>
      <c r="S83" s="126">
        <v>2130505</v>
      </c>
      <c r="T83" s="126" t="s">
        <v>59</v>
      </c>
      <c r="U83" s="235"/>
      <c r="V83" s="126" t="s">
        <v>287</v>
      </c>
      <c r="W83" s="126">
        <v>206.781152</v>
      </c>
    </row>
    <row r="84" ht="31" customHeight="1" spans="1:23">
      <c r="A84" s="156">
        <f>IF(B84="","",COUNTA(B$7:B84))</f>
        <v>43</v>
      </c>
      <c r="B84" s="156" t="s">
        <v>414</v>
      </c>
      <c r="C84" s="156" t="s">
        <v>415</v>
      </c>
      <c r="D84" s="227">
        <v>43981</v>
      </c>
      <c r="E84" s="156" t="s">
        <v>416</v>
      </c>
      <c r="F84" s="228" t="s">
        <v>417</v>
      </c>
      <c r="G84" s="168" t="s">
        <v>33</v>
      </c>
      <c r="H84" s="126"/>
      <c r="I84" s="126"/>
      <c r="J84" s="126"/>
      <c r="K84" s="156">
        <v>60</v>
      </c>
      <c r="L84" s="126" t="s">
        <v>375</v>
      </c>
      <c r="M84" s="139">
        <v>360</v>
      </c>
      <c r="N84" s="140">
        <v>360</v>
      </c>
      <c r="O84" s="139"/>
      <c r="P84" s="139"/>
      <c r="Q84" s="139"/>
      <c r="R84" s="126">
        <v>2110402</v>
      </c>
      <c r="S84" s="126">
        <v>2130505</v>
      </c>
      <c r="T84" s="126" t="s">
        <v>59</v>
      </c>
      <c r="U84" s="234">
        <v>1</v>
      </c>
      <c r="V84" s="126" t="s">
        <v>287</v>
      </c>
      <c r="W84" s="126">
        <v>192.154807</v>
      </c>
    </row>
    <row r="85" ht="31" customHeight="1" spans="1:23">
      <c r="A85" s="168">
        <f>IF(B85="","",COUNTA(B$7:B85))</f>
        <v>44</v>
      </c>
      <c r="B85" s="168" t="s">
        <v>418</v>
      </c>
      <c r="C85" s="168" t="s">
        <v>419</v>
      </c>
      <c r="D85" s="229">
        <v>44027</v>
      </c>
      <c r="E85" s="168" t="s">
        <v>420</v>
      </c>
      <c r="F85" s="230" t="s">
        <v>421</v>
      </c>
      <c r="G85" s="168" t="s">
        <v>33</v>
      </c>
      <c r="H85" s="126"/>
      <c r="I85" s="126"/>
      <c r="J85" s="126"/>
      <c r="K85" s="168">
        <v>74</v>
      </c>
      <c r="L85" s="126" t="s">
        <v>36</v>
      </c>
      <c r="M85" s="139">
        <v>1172</v>
      </c>
      <c r="N85" s="140"/>
      <c r="O85" s="139">
        <v>1172</v>
      </c>
      <c r="P85" s="139"/>
      <c r="Q85" s="139"/>
      <c r="R85" s="126">
        <v>2130505</v>
      </c>
      <c r="S85" s="126">
        <v>2130505</v>
      </c>
      <c r="T85" s="126" t="s">
        <v>35</v>
      </c>
      <c r="U85" s="235">
        <v>0</v>
      </c>
      <c r="V85" s="126" t="s">
        <v>287</v>
      </c>
      <c r="W85" s="126">
        <v>634.298112</v>
      </c>
    </row>
    <row r="86" ht="31" customHeight="1" spans="1:23">
      <c r="A86" s="168"/>
      <c r="B86" s="168"/>
      <c r="C86" s="168"/>
      <c r="D86" s="168"/>
      <c r="E86" s="168"/>
      <c r="F86" s="168"/>
      <c r="G86" s="168" t="s">
        <v>33</v>
      </c>
      <c r="H86" s="126"/>
      <c r="I86" s="126"/>
      <c r="J86" s="126"/>
      <c r="K86" s="168"/>
      <c r="L86" s="126" t="s">
        <v>34</v>
      </c>
      <c r="M86" s="139">
        <v>328</v>
      </c>
      <c r="N86" s="140">
        <v>328</v>
      </c>
      <c r="O86" s="139"/>
      <c r="P86" s="139"/>
      <c r="Q86" s="139"/>
      <c r="R86" s="126">
        <v>2130505</v>
      </c>
      <c r="S86" s="126">
        <v>2130505</v>
      </c>
      <c r="T86" s="126" t="s">
        <v>35</v>
      </c>
      <c r="U86" s="235"/>
      <c r="V86" s="126" t="s">
        <v>287</v>
      </c>
      <c r="W86" s="126">
        <v>328</v>
      </c>
    </row>
    <row r="87" ht="31" customHeight="1" spans="1:23">
      <c r="A87" s="156">
        <f>IF(B87="","",COUNTA(B$7:B87))</f>
        <v>45</v>
      </c>
      <c r="B87" s="156" t="s">
        <v>422</v>
      </c>
      <c r="C87" s="156" t="s">
        <v>314</v>
      </c>
      <c r="D87" s="227">
        <v>44007</v>
      </c>
      <c r="E87" s="156" t="s">
        <v>315</v>
      </c>
      <c r="F87" s="228" t="s">
        <v>423</v>
      </c>
      <c r="G87" s="236"/>
      <c r="H87" s="126" t="s">
        <v>33</v>
      </c>
      <c r="I87" s="126"/>
      <c r="J87" s="126"/>
      <c r="K87" s="156">
        <v>40</v>
      </c>
      <c r="L87" s="126" t="s">
        <v>58</v>
      </c>
      <c r="M87" s="139">
        <v>344.3</v>
      </c>
      <c r="N87" s="140">
        <v>344.3</v>
      </c>
      <c r="O87" s="139"/>
      <c r="P87" s="139"/>
      <c r="Q87" s="139"/>
      <c r="R87" s="126">
        <v>2140602</v>
      </c>
      <c r="S87" s="126">
        <v>2130504</v>
      </c>
      <c r="T87" s="126" t="s">
        <v>59</v>
      </c>
      <c r="U87" s="234">
        <v>1</v>
      </c>
      <c r="V87" s="126" t="s">
        <v>287</v>
      </c>
      <c r="W87" s="126">
        <v>217.996637</v>
      </c>
    </row>
    <row r="88" ht="31" customHeight="1" spans="1:23">
      <c r="A88" s="156">
        <f>IF(B88="","",COUNTA(B$7:B88))</f>
        <v>46</v>
      </c>
      <c r="B88" s="156" t="s">
        <v>424</v>
      </c>
      <c r="C88" s="156" t="s">
        <v>425</v>
      </c>
      <c r="D88" s="227">
        <v>44012</v>
      </c>
      <c r="E88" s="156" t="s">
        <v>315</v>
      </c>
      <c r="F88" s="228" t="s">
        <v>426</v>
      </c>
      <c r="G88" s="236"/>
      <c r="H88" s="126" t="s">
        <v>33</v>
      </c>
      <c r="I88" s="126"/>
      <c r="J88" s="126"/>
      <c r="K88" s="156">
        <v>40</v>
      </c>
      <c r="L88" s="126" t="s">
        <v>58</v>
      </c>
      <c r="M88" s="139">
        <v>397.91</v>
      </c>
      <c r="N88" s="140">
        <v>397.91</v>
      </c>
      <c r="O88" s="139"/>
      <c r="P88" s="139"/>
      <c r="Q88" s="139"/>
      <c r="R88" s="126">
        <v>2140602</v>
      </c>
      <c r="S88" s="126">
        <v>2130504</v>
      </c>
      <c r="T88" s="126" t="s">
        <v>59</v>
      </c>
      <c r="U88" s="234">
        <v>1</v>
      </c>
      <c r="V88" s="126" t="s">
        <v>287</v>
      </c>
      <c r="W88" s="126">
        <v>288.937326</v>
      </c>
    </row>
    <row r="89" ht="31" customHeight="1" spans="1:23">
      <c r="A89" s="156">
        <f>IF(B89="","",COUNTA(B$7:B89))</f>
        <v>47</v>
      </c>
      <c r="B89" s="156" t="s">
        <v>427</v>
      </c>
      <c r="C89" s="156" t="s">
        <v>428</v>
      </c>
      <c r="D89" s="227">
        <v>44012</v>
      </c>
      <c r="E89" s="156" t="s">
        <v>315</v>
      </c>
      <c r="F89" s="228" t="s">
        <v>429</v>
      </c>
      <c r="G89" s="236"/>
      <c r="H89" s="126" t="s">
        <v>33</v>
      </c>
      <c r="I89" s="126"/>
      <c r="J89" s="126"/>
      <c r="K89" s="156">
        <v>40</v>
      </c>
      <c r="L89" s="126" t="s">
        <v>58</v>
      </c>
      <c r="M89" s="139">
        <v>278.34</v>
      </c>
      <c r="N89" s="140">
        <v>278.34</v>
      </c>
      <c r="O89" s="139"/>
      <c r="P89" s="139"/>
      <c r="Q89" s="139"/>
      <c r="R89" s="126">
        <v>2140602</v>
      </c>
      <c r="S89" s="126">
        <v>2130504</v>
      </c>
      <c r="T89" s="126" t="s">
        <v>59</v>
      </c>
      <c r="U89" s="234">
        <v>1</v>
      </c>
      <c r="V89" s="126" t="s">
        <v>287</v>
      </c>
      <c r="W89" s="126">
        <v>223.444456</v>
      </c>
    </row>
    <row r="90" ht="31" customHeight="1" spans="1:23">
      <c r="A90" s="156">
        <f>IF(B90="","",COUNTA(B$7:B90))</f>
        <v>48</v>
      </c>
      <c r="B90" s="156" t="s">
        <v>430</v>
      </c>
      <c r="C90" s="156" t="s">
        <v>431</v>
      </c>
      <c r="D90" s="227">
        <v>43995</v>
      </c>
      <c r="E90" s="156" t="s">
        <v>311</v>
      </c>
      <c r="F90" s="228" t="s">
        <v>432</v>
      </c>
      <c r="G90" s="168" t="s">
        <v>33</v>
      </c>
      <c r="H90" s="126"/>
      <c r="I90" s="126"/>
      <c r="J90" s="126"/>
      <c r="K90" s="156">
        <v>30</v>
      </c>
      <c r="L90" s="126" t="s">
        <v>58</v>
      </c>
      <c r="M90" s="139">
        <v>380</v>
      </c>
      <c r="N90" s="140">
        <v>380</v>
      </c>
      <c r="O90" s="139"/>
      <c r="P90" s="139"/>
      <c r="Q90" s="139"/>
      <c r="R90" s="126">
        <v>2140602</v>
      </c>
      <c r="S90" s="126">
        <v>2130505</v>
      </c>
      <c r="T90" s="126" t="s">
        <v>59</v>
      </c>
      <c r="U90" s="234">
        <v>1</v>
      </c>
      <c r="V90" s="126" t="s">
        <v>287</v>
      </c>
      <c r="W90" s="126">
        <v>226.105622</v>
      </c>
    </row>
    <row r="91" ht="31" customHeight="1" spans="1:23">
      <c r="A91" s="156">
        <f>IF(B91="","",COUNTA(B$7:B91))</f>
        <v>49</v>
      </c>
      <c r="B91" s="156" t="s">
        <v>433</v>
      </c>
      <c r="C91" s="156" t="s">
        <v>434</v>
      </c>
      <c r="D91" s="227">
        <v>43971</v>
      </c>
      <c r="E91" s="156" t="s">
        <v>435</v>
      </c>
      <c r="F91" s="228" t="s">
        <v>436</v>
      </c>
      <c r="G91" s="168" t="s">
        <v>33</v>
      </c>
      <c r="H91" s="126"/>
      <c r="I91" s="126"/>
      <c r="J91" s="126"/>
      <c r="K91" s="156">
        <v>30</v>
      </c>
      <c r="L91" s="126" t="s">
        <v>58</v>
      </c>
      <c r="M91" s="139">
        <v>900</v>
      </c>
      <c r="N91" s="140">
        <v>900</v>
      </c>
      <c r="O91" s="139"/>
      <c r="P91" s="139"/>
      <c r="Q91" s="139"/>
      <c r="R91" s="126">
        <v>2140602</v>
      </c>
      <c r="S91" s="126">
        <v>2130505</v>
      </c>
      <c r="T91" s="126" t="s">
        <v>59</v>
      </c>
      <c r="U91" s="234">
        <v>1</v>
      </c>
      <c r="V91" s="126" t="s">
        <v>287</v>
      </c>
      <c r="W91" s="126">
        <v>791.1</v>
      </c>
    </row>
    <row r="92" ht="31" customHeight="1" spans="1:23">
      <c r="A92" s="156">
        <f>IF(B92="","",COUNTA(B$7:B92))</f>
        <v>50</v>
      </c>
      <c r="B92" s="156" t="s">
        <v>437</v>
      </c>
      <c r="C92" s="156" t="s">
        <v>438</v>
      </c>
      <c r="D92" s="227">
        <v>43920</v>
      </c>
      <c r="E92" s="156" t="s">
        <v>439</v>
      </c>
      <c r="F92" s="228" t="s">
        <v>440</v>
      </c>
      <c r="G92" s="168" t="s">
        <v>33</v>
      </c>
      <c r="H92" s="126"/>
      <c r="I92" s="126"/>
      <c r="J92" s="126"/>
      <c r="K92" s="156">
        <v>1006</v>
      </c>
      <c r="L92" s="126" t="s">
        <v>34</v>
      </c>
      <c r="M92" s="139">
        <v>1663</v>
      </c>
      <c r="N92" s="140">
        <v>1663</v>
      </c>
      <c r="O92" s="139"/>
      <c r="P92" s="139"/>
      <c r="Q92" s="139"/>
      <c r="R92" s="126">
        <v>2130505</v>
      </c>
      <c r="S92" s="126">
        <v>2130505</v>
      </c>
      <c r="T92" s="126" t="s">
        <v>35</v>
      </c>
      <c r="U92" s="234">
        <v>0</v>
      </c>
      <c r="V92" s="126" t="s">
        <v>287</v>
      </c>
      <c r="W92" s="126">
        <v>1430.540924</v>
      </c>
    </row>
    <row r="93" ht="31" customHeight="1" spans="1:23">
      <c r="A93" s="156">
        <f>IF(B93="","",COUNTA(B$7:B93))</f>
        <v>51</v>
      </c>
      <c r="B93" s="156" t="s">
        <v>441</v>
      </c>
      <c r="C93" s="156" t="s">
        <v>438</v>
      </c>
      <c r="D93" s="227">
        <v>43920</v>
      </c>
      <c r="E93" s="156" t="s">
        <v>439</v>
      </c>
      <c r="F93" s="228" t="s">
        <v>442</v>
      </c>
      <c r="G93" s="168" t="s">
        <v>33</v>
      </c>
      <c r="H93" s="126"/>
      <c r="I93" s="126"/>
      <c r="J93" s="126"/>
      <c r="K93" s="156">
        <v>37</v>
      </c>
      <c r="L93" s="126" t="s">
        <v>34</v>
      </c>
      <c r="M93" s="139">
        <v>398</v>
      </c>
      <c r="N93" s="140">
        <v>398</v>
      </c>
      <c r="O93" s="139"/>
      <c r="P93" s="139"/>
      <c r="Q93" s="139"/>
      <c r="R93" s="126">
        <v>2130505</v>
      </c>
      <c r="S93" s="126">
        <v>2130505</v>
      </c>
      <c r="T93" s="126" t="s">
        <v>35</v>
      </c>
      <c r="U93" s="234">
        <v>0</v>
      </c>
      <c r="V93" s="126" t="s">
        <v>287</v>
      </c>
      <c r="W93" s="126">
        <v>356.955094</v>
      </c>
    </row>
    <row r="94" ht="31" customHeight="1" spans="1:23">
      <c r="A94" s="156">
        <f>IF(B94="","",COUNTA(B$7:B94))</f>
        <v>52</v>
      </c>
      <c r="B94" s="156" t="s">
        <v>443</v>
      </c>
      <c r="C94" s="156" t="s">
        <v>438</v>
      </c>
      <c r="D94" s="227">
        <v>43920</v>
      </c>
      <c r="E94" s="156" t="s">
        <v>285</v>
      </c>
      <c r="F94" s="228" t="s">
        <v>444</v>
      </c>
      <c r="G94" s="168" t="s">
        <v>33</v>
      </c>
      <c r="H94" s="126"/>
      <c r="I94" s="126"/>
      <c r="J94" s="126"/>
      <c r="K94" s="156">
        <v>973</v>
      </c>
      <c r="L94" s="126" t="s">
        <v>34</v>
      </c>
      <c r="M94" s="139">
        <v>778.4</v>
      </c>
      <c r="N94" s="140">
        <v>778.4</v>
      </c>
      <c r="O94" s="139"/>
      <c r="P94" s="139"/>
      <c r="Q94" s="139"/>
      <c r="R94" s="126">
        <v>2130505</v>
      </c>
      <c r="S94" s="126">
        <v>2130505</v>
      </c>
      <c r="T94" s="126" t="s">
        <v>35</v>
      </c>
      <c r="U94" s="234">
        <v>0</v>
      </c>
      <c r="V94" s="126" t="s">
        <v>287</v>
      </c>
      <c r="W94" s="126">
        <v>778.4</v>
      </c>
    </row>
    <row r="95" ht="31" customHeight="1" spans="1:23">
      <c r="A95" s="156">
        <f>IF(B95="","",COUNTA(B$7:B95))</f>
        <v>53</v>
      </c>
      <c r="B95" s="156" t="s">
        <v>445</v>
      </c>
      <c r="C95" s="156" t="s">
        <v>438</v>
      </c>
      <c r="D95" s="227">
        <v>43981</v>
      </c>
      <c r="E95" s="156" t="s">
        <v>285</v>
      </c>
      <c r="F95" s="228" t="s">
        <v>446</v>
      </c>
      <c r="G95" s="168" t="s">
        <v>33</v>
      </c>
      <c r="H95" s="126"/>
      <c r="I95" s="126"/>
      <c r="J95" s="126"/>
      <c r="K95" s="156">
        <v>973</v>
      </c>
      <c r="L95" s="126" t="s">
        <v>34</v>
      </c>
      <c r="M95" s="139">
        <v>947.6</v>
      </c>
      <c r="N95" s="140">
        <v>947.6</v>
      </c>
      <c r="O95" s="139"/>
      <c r="P95" s="139"/>
      <c r="Q95" s="139"/>
      <c r="R95" s="126">
        <v>2130505</v>
      </c>
      <c r="S95" s="126">
        <v>2130505</v>
      </c>
      <c r="T95" s="126" t="s">
        <v>35</v>
      </c>
      <c r="U95" s="234">
        <v>0</v>
      </c>
      <c r="V95" s="126" t="s">
        <v>287</v>
      </c>
      <c r="W95" s="126">
        <v>716.063055</v>
      </c>
    </row>
    <row r="96" ht="31" customHeight="1" spans="1:23">
      <c r="A96" s="156">
        <f>IF(B96="","",COUNTA(B$7:B96))</f>
        <v>54</v>
      </c>
      <c r="B96" s="156" t="s">
        <v>447</v>
      </c>
      <c r="C96" s="156" t="s">
        <v>438</v>
      </c>
      <c r="D96" s="227">
        <v>43951</v>
      </c>
      <c r="E96" s="156" t="s">
        <v>448</v>
      </c>
      <c r="F96" s="228" t="s">
        <v>449</v>
      </c>
      <c r="G96" s="236"/>
      <c r="H96" s="126" t="s">
        <v>33</v>
      </c>
      <c r="I96" s="126"/>
      <c r="J96" s="126"/>
      <c r="K96" s="156">
        <v>973</v>
      </c>
      <c r="L96" s="126" t="s">
        <v>58</v>
      </c>
      <c r="M96" s="139">
        <v>365</v>
      </c>
      <c r="N96" s="140">
        <v>365</v>
      </c>
      <c r="O96" s="139"/>
      <c r="P96" s="139"/>
      <c r="Q96" s="139"/>
      <c r="R96" s="126">
        <v>2140602</v>
      </c>
      <c r="S96" s="126">
        <v>2130504</v>
      </c>
      <c r="T96" s="126" t="s">
        <v>59</v>
      </c>
      <c r="U96" s="234">
        <v>1</v>
      </c>
      <c r="V96" s="126" t="s">
        <v>287</v>
      </c>
      <c r="W96" s="126">
        <v>328.164277</v>
      </c>
    </row>
    <row r="97" ht="31" customHeight="1" spans="1:23">
      <c r="A97" s="156">
        <f>IF(B97="","",COUNTA(B$7:B97))</f>
        <v>55</v>
      </c>
      <c r="B97" s="156" t="s">
        <v>450</v>
      </c>
      <c r="C97" s="156" t="s">
        <v>451</v>
      </c>
      <c r="D97" s="227">
        <v>43920</v>
      </c>
      <c r="E97" s="156" t="s">
        <v>357</v>
      </c>
      <c r="F97" s="228" t="s">
        <v>452</v>
      </c>
      <c r="G97" s="168" t="s">
        <v>33</v>
      </c>
      <c r="H97" s="126"/>
      <c r="I97" s="126"/>
      <c r="J97" s="126"/>
      <c r="K97" s="156">
        <v>8</v>
      </c>
      <c r="L97" s="126" t="s">
        <v>58</v>
      </c>
      <c r="M97" s="139">
        <v>300</v>
      </c>
      <c r="N97" s="140">
        <v>300</v>
      </c>
      <c r="O97" s="139"/>
      <c r="P97" s="139"/>
      <c r="Q97" s="139"/>
      <c r="R97" s="126">
        <v>2140602</v>
      </c>
      <c r="S97" s="126">
        <v>2130505</v>
      </c>
      <c r="T97" s="126" t="s">
        <v>59</v>
      </c>
      <c r="U97" s="234">
        <v>0.75</v>
      </c>
      <c r="V97" s="126" t="s">
        <v>287</v>
      </c>
      <c r="W97" s="126">
        <v>300</v>
      </c>
    </row>
    <row r="98" ht="31" customHeight="1" spans="1:23">
      <c r="A98" s="156"/>
      <c r="B98" s="156"/>
      <c r="C98" s="156"/>
      <c r="D98" s="156"/>
      <c r="E98" s="156"/>
      <c r="F98" s="156"/>
      <c r="G98" s="168" t="s">
        <v>33</v>
      </c>
      <c r="H98" s="126"/>
      <c r="I98" s="126"/>
      <c r="J98" s="126"/>
      <c r="K98" s="156"/>
      <c r="L98" s="126" t="s">
        <v>36</v>
      </c>
      <c r="M98" s="139">
        <v>100</v>
      </c>
      <c r="N98" s="140"/>
      <c r="O98" s="139">
        <v>100</v>
      </c>
      <c r="P98" s="139"/>
      <c r="Q98" s="139"/>
      <c r="R98" s="126">
        <v>2130505</v>
      </c>
      <c r="S98" s="126">
        <v>2130505</v>
      </c>
      <c r="T98" s="126" t="s">
        <v>35</v>
      </c>
      <c r="U98" s="234"/>
      <c r="V98" s="126" t="s">
        <v>287</v>
      </c>
      <c r="W98" s="126">
        <v>0</v>
      </c>
    </row>
    <row r="99" ht="31" customHeight="1" spans="1:23">
      <c r="A99" s="156">
        <f>IF(B99="","",COUNTA(B$7:B99))</f>
        <v>56</v>
      </c>
      <c r="B99" s="156" t="s">
        <v>453</v>
      </c>
      <c r="C99" s="156" t="s">
        <v>454</v>
      </c>
      <c r="D99" s="227">
        <v>43941</v>
      </c>
      <c r="E99" s="156" t="s">
        <v>342</v>
      </c>
      <c r="F99" s="228" t="s">
        <v>455</v>
      </c>
      <c r="G99" s="168" t="s">
        <v>33</v>
      </c>
      <c r="H99" s="126"/>
      <c r="I99" s="126"/>
      <c r="J99" s="126"/>
      <c r="K99" s="156">
        <v>6</v>
      </c>
      <c r="L99" s="126" t="s">
        <v>36</v>
      </c>
      <c r="M99" s="139">
        <v>50</v>
      </c>
      <c r="N99" s="140"/>
      <c r="O99" s="139">
        <v>50</v>
      </c>
      <c r="P99" s="139"/>
      <c r="Q99" s="139"/>
      <c r="R99" s="126">
        <v>2130505</v>
      </c>
      <c r="S99" s="126">
        <v>2130505</v>
      </c>
      <c r="T99" s="126" t="s">
        <v>35</v>
      </c>
      <c r="U99" s="234">
        <v>0</v>
      </c>
      <c r="V99" s="126" t="s">
        <v>287</v>
      </c>
      <c r="W99" s="126">
        <v>45</v>
      </c>
    </row>
    <row r="100" ht="31" customHeight="1" spans="1:23">
      <c r="A100" s="156">
        <f>IF(B100="","",COUNTA(B$7:B100))</f>
        <v>57</v>
      </c>
      <c r="B100" s="156" t="s">
        <v>456</v>
      </c>
      <c r="C100" s="156" t="s">
        <v>457</v>
      </c>
      <c r="D100" s="227">
        <v>43941</v>
      </c>
      <c r="E100" s="156" t="s">
        <v>385</v>
      </c>
      <c r="F100" s="228" t="s">
        <v>458</v>
      </c>
      <c r="G100" s="168" t="s">
        <v>33</v>
      </c>
      <c r="H100" s="126"/>
      <c r="I100" s="126"/>
      <c r="J100" s="126"/>
      <c r="K100" s="156">
        <v>60</v>
      </c>
      <c r="L100" s="126" t="s">
        <v>34</v>
      </c>
      <c r="M100" s="139">
        <v>396</v>
      </c>
      <c r="N100" s="140">
        <v>396</v>
      </c>
      <c r="O100" s="139"/>
      <c r="P100" s="139"/>
      <c r="Q100" s="139"/>
      <c r="R100" s="126">
        <v>2130505</v>
      </c>
      <c r="S100" s="126">
        <v>2130505</v>
      </c>
      <c r="T100" s="126" t="s">
        <v>35</v>
      </c>
      <c r="U100" s="234">
        <v>0</v>
      </c>
      <c r="V100" s="126" t="s">
        <v>287</v>
      </c>
      <c r="W100" s="126">
        <v>377.524</v>
      </c>
    </row>
    <row r="101" ht="31" customHeight="1" spans="1:23">
      <c r="A101" s="168">
        <f>IF(B101="","",COUNTA(B$7:B101))</f>
        <v>58</v>
      </c>
      <c r="B101" s="168" t="s">
        <v>459</v>
      </c>
      <c r="C101" s="168" t="s">
        <v>460</v>
      </c>
      <c r="D101" s="229">
        <v>43971</v>
      </c>
      <c r="E101" s="168" t="s">
        <v>315</v>
      </c>
      <c r="F101" s="230" t="s">
        <v>461</v>
      </c>
      <c r="G101" s="168" t="s">
        <v>33</v>
      </c>
      <c r="H101" s="126"/>
      <c r="I101" s="126"/>
      <c r="J101" s="126"/>
      <c r="K101" s="168">
        <v>27</v>
      </c>
      <c r="L101" s="126" t="s">
        <v>77</v>
      </c>
      <c r="M101" s="139">
        <v>290.21</v>
      </c>
      <c r="N101" s="140"/>
      <c r="O101" s="139">
        <v>290.21</v>
      </c>
      <c r="P101" s="139"/>
      <c r="Q101" s="139"/>
      <c r="R101" s="238">
        <v>2130199</v>
      </c>
      <c r="S101" s="126">
        <v>2130505</v>
      </c>
      <c r="T101" s="126" t="s">
        <v>59</v>
      </c>
      <c r="U101" s="235">
        <v>1</v>
      </c>
      <c r="V101" s="126" t="s">
        <v>287</v>
      </c>
      <c r="W101" s="126">
        <v>290.21</v>
      </c>
    </row>
    <row r="102" ht="31" customHeight="1" spans="1:23">
      <c r="A102" s="168"/>
      <c r="B102" s="168"/>
      <c r="C102" s="168"/>
      <c r="D102" s="168"/>
      <c r="E102" s="168"/>
      <c r="F102" s="168"/>
      <c r="G102" s="168" t="s">
        <v>33</v>
      </c>
      <c r="H102" s="126"/>
      <c r="I102" s="126"/>
      <c r="J102" s="126"/>
      <c r="K102" s="168"/>
      <c r="L102" s="126" t="s">
        <v>375</v>
      </c>
      <c r="M102" s="139">
        <v>209.79</v>
      </c>
      <c r="N102" s="140">
        <v>209.79</v>
      </c>
      <c r="O102" s="139"/>
      <c r="P102" s="139"/>
      <c r="Q102" s="139"/>
      <c r="R102" s="126">
        <v>2110402</v>
      </c>
      <c r="S102" s="126">
        <v>2130505</v>
      </c>
      <c r="T102" s="126" t="s">
        <v>59</v>
      </c>
      <c r="U102" s="235"/>
      <c r="V102" s="126" t="s">
        <v>287</v>
      </c>
      <c r="W102" s="126">
        <v>147.904236</v>
      </c>
    </row>
    <row r="103" ht="31" customHeight="1" spans="1:23">
      <c r="A103" s="168">
        <f>IF(B103="","",COUNTA(B$7:B103))</f>
        <v>59</v>
      </c>
      <c r="B103" s="168" t="s">
        <v>462</v>
      </c>
      <c r="C103" s="168" t="s">
        <v>463</v>
      </c>
      <c r="D103" s="229">
        <v>44012</v>
      </c>
      <c r="E103" s="168" t="s">
        <v>464</v>
      </c>
      <c r="F103" s="230" t="s">
        <v>465</v>
      </c>
      <c r="G103" s="168" t="s">
        <v>33</v>
      </c>
      <c r="H103" s="126"/>
      <c r="I103" s="126"/>
      <c r="J103" s="126"/>
      <c r="K103" s="168">
        <v>4516</v>
      </c>
      <c r="L103" s="126" t="s">
        <v>34</v>
      </c>
      <c r="M103" s="139">
        <v>3701.28</v>
      </c>
      <c r="N103" s="140">
        <v>3701.28</v>
      </c>
      <c r="O103" s="139"/>
      <c r="P103" s="139"/>
      <c r="Q103" s="139"/>
      <c r="R103" s="126">
        <v>2130505</v>
      </c>
      <c r="S103" s="126">
        <v>2130505</v>
      </c>
      <c r="T103" s="126" t="s">
        <v>35</v>
      </c>
      <c r="U103" s="235">
        <v>0.180407440212578</v>
      </c>
      <c r="V103" s="126" t="s">
        <v>287</v>
      </c>
      <c r="W103" s="126">
        <v>3016.135</v>
      </c>
    </row>
    <row r="104" ht="31" customHeight="1" spans="1:23">
      <c r="A104" s="168"/>
      <c r="B104" s="168"/>
      <c r="C104" s="168"/>
      <c r="D104" s="168"/>
      <c r="E104" s="168"/>
      <c r="F104" s="168"/>
      <c r="G104" s="168" t="s">
        <v>33</v>
      </c>
      <c r="H104" s="126"/>
      <c r="I104" s="126"/>
      <c r="J104" s="126"/>
      <c r="K104" s="168"/>
      <c r="L104" s="126" t="s">
        <v>375</v>
      </c>
      <c r="M104" s="139">
        <v>212.82</v>
      </c>
      <c r="N104" s="140">
        <v>212.82</v>
      </c>
      <c r="O104" s="139"/>
      <c r="P104" s="139"/>
      <c r="Q104" s="139"/>
      <c r="R104" s="126">
        <v>2110402</v>
      </c>
      <c r="S104" s="126">
        <v>2130505</v>
      </c>
      <c r="T104" s="126" t="s">
        <v>59</v>
      </c>
      <c r="U104" s="235"/>
      <c r="V104" s="126" t="s">
        <v>287</v>
      </c>
      <c r="W104" s="126">
        <v>212.82</v>
      </c>
    </row>
    <row r="105" ht="31" customHeight="1" spans="1:23">
      <c r="A105" s="168"/>
      <c r="B105" s="168"/>
      <c r="C105" s="168"/>
      <c r="D105" s="168"/>
      <c r="E105" s="168"/>
      <c r="F105" s="168"/>
      <c r="G105" s="168" t="s">
        <v>33</v>
      </c>
      <c r="H105" s="126"/>
      <c r="I105" s="126"/>
      <c r="J105" s="126"/>
      <c r="K105" s="168"/>
      <c r="L105" s="126" t="s">
        <v>96</v>
      </c>
      <c r="M105" s="139">
        <v>601.9</v>
      </c>
      <c r="N105" s="140">
        <v>601.9</v>
      </c>
      <c r="O105" s="139"/>
      <c r="P105" s="139"/>
      <c r="Q105" s="139"/>
      <c r="R105" s="126">
        <v>2110402</v>
      </c>
      <c r="S105" s="126">
        <v>2130505</v>
      </c>
      <c r="T105" s="126" t="s">
        <v>59</v>
      </c>
      <c r="U105" s="235"/>
      <c r="V105" s="126" t="s">
        <v>287</v>
      </c>
      <c r="W105" s="126">
        <v>601.9</v>
      </c>
    </row>
    <row r="106" ht="31" customHeight="1" spans="1:23">
      <c r="A106" s="156">
        <f>IF(B106="","",COUNTA(B$7:B106))</f>
        <v>60</v>
      </c>
      <c r="B106" s="156" t="s">
        <v>466</v>
      </c>
      <c r="C106" s="156" t="s">
        <v>467</v>
      </c>
      <c r="D106" s="227">
        <v>44012</v>
      </c>
      <c r="E106" s="156" t="s">
        <v>285</v>
      </c>
      <c r="F106" s="228" t="s">
        <v>468</v>
      </c>
      <c r="G106" s="236"/>
      <c r="H106" s="126" t="s">
        <v>33</v>
      </c>
      <c r="I106" s="126"/>
      <c r="J106" s="126"/>
      <c r="K106" s="156">
        <v>282</v>
      </c>
      <c r="L106" s="126" t="s">
        <v>36</v>
      </c>
      <c r="M106" s="139">
        <v>1551</v>
      </c>
      <c r="N106" s="140"/>
      <c r="O106" s="139">
        <v>1551</v>
      </c>
      <c r="P106" s="139"/>
      <c r="Q106" s="139"/>
      <c r="R106" s="126">
        <v>2130504</v>
      </c>
      <c r="S106" s="126">
        <v>2130504</v>
      </c>
      <c r="T106" s="126" t="s">
        <v>35</v>
      </c>
      <c r="U106" s="234">
        <v>0</v>
      </c>
      <c r="V106" s="126" t="s">
        <v>287</v>
      </c>
      <c r="W106" s="126">
        <v>1198.688476</v>
      </c>
    </row>
    <row r="107" ht="31" customHeight="1" spans="1:23">
      <c r="A107" s="156">
        <f>IF(B107="","",COUNTA(B$7:B107))</f>
        <v>61</v>
      </c>
      <c r="B107" s="156" t="s">
        <v>469</v>
      </c>
      <c r="C107" s="156" t="s">
        <v>470</v>
      </c>
      <c r="D107" s="227">
        <v>44012</v>
      </c>
      <c r="E107" s="156" t="s">
        <v>285</v>
      </c>
      <c r="F107" s="228" t="s">
        <v>471</v>
      </c>
      <c r="G107" s="156"/>
      <c r="H107" s="126" t="s">
        <v>33</v>
      </c>
      <c r="I107" s="126"/>
      <c r="J107" s="126"/>
      <c r="K107" s="156">
        <v>60</v>
      </c>
      <c r="L107" s="126" t="s">
        <v>36</v>
      </c>
      <c r="M107" s="139">
        <v>1120</v>
      </c>
      <c r="N107" s="140"/>
      <c r="O107" s="139">
        <v>1120</v>
      </c>
      <c r="P107" s="139"/>
      <c r="Q107" s="139"/>
      <c r="R107" s="126">
        <v>2130504</v>
      </c>
      <c r="S107" s="126">
        <v>2130504</v>
      </c>
      <c r="T107" s="126" t="s">
        <v>35</v>
      </c>
      <c r="U107" s="234">
        <v>0</v>
      </c>
      <c r="V107" s="126" t="s">
        <v>287</v>
      </c>
      <c r="W107" s="126">
        <v>799.907969</v>
      </c>
    </row>
    <row r="108" ht="31" customHeight="1" spans="1:23">
      <c r="A108" s="168">
        <f>IF(B108="","",COUNTA(B$7:B108))</f>
        <v>62</v>
      </c>
      <c r="B108" s="168" t="s">
        <v>472</v>
      </c>
      <c r="C108" s="168" t="s">
        <v>473</v>
      </c>
      <c r="D108" s="229">
        <v>44012</v>
      </c>
      <c r="E108" s="168" t="s">
        <v>285</v>
      </c>
      <c r="F108" s="230" t="s">
        <v>474</v>
      </c>
      <c r="G108" s="236"/>
      <c r="H108" s="126" t="s">
        <v>33</v>
      </c>
      <c r="I108" s="126"/>
      <c r="J108" s="126"/>
      <c r="K108" s="168">
        <v>80</v>
      </c>
      <c r="L108" s="126" t="s">
        <v>95</v>
      </c>
      <c r="M108" s="139">
        <v>142</v>
      </c>
      <c r="N108" s="140">
        <v>142</v>
      </c>
      <c r="O108" s="139"/>
      <c r="P108" s="139"/>
      <c r="Q108" s="139"/>
      <c r="R108" s="126">
        <v>2130701</v>
      </c>
      <c r="S108" s="126">
        <v>2130504</v>
      </c>
      <c r="T108" s="126" t="s">
        <v>59</v>
      </c>
      <c r="U108" s="235">
        <v>1</v>
      </c>
      <c r="V108" s="126" t="s">
        <v>287</v>
      </c>
      <c r="W108" s="126">
        <v>142</v>
      </c>
    </row>
    <row r="109" ht="31" customHeight="1" spans="1:23">
      <c r="A109" s="168"/>
      <c r="B109" s="168"/>
      <c r="C109" s="168"/>
      <c r="D109" s="168"/>
      <c r="E109" s="168"/>
      <c r="F109" s="168"/>
      <c r="G109" s="236"/>
      <c r="H109" s="126" t="s">
        <v>33</v>
      </c>
      <c r="I109" s="126"/>
      <c r="J109" s="126"/>
      <c r="K109" s="168"/>
      <c r="L109" s="126" t="s">
        <v>375</v>
      </c>
      <c r="M109" s="139">
        <v>208</v>
      </c>
      <c r="N109" s="140">
        <v>208</v>
      </c>
      <c r="O109" s="139"/>
      <c r="P109" s="139"/>
      <c r="Q109" s="139"/>
      <c r="R109" s="126">
        <v>2110402</v>
      </c>
      <c r="S109" s="126">
        <v>2130504</v>
      </c>
      <c r="T109" s="126" t="s">
        <v>59</v>
      </c>
      <c r="U109" s="235"/>
      <c r="V109" s="126" t="s">
        <v>287</v>
      </c>
      <c r="W109" s="126">
        <v>208</v>
      </c>
    </row>
    <row r="110" ht="31" customHeight="1" spans="1:23">
      <c r="A110" s="168">
        <f>IF(B110="","",COUNTA(B$7:B110))</f>
        <v>63</v>
      </c>
      <c r="B110" s="168" t="s">
        <v>475</v>
      </c>
      <c r="C110" s="168" t="s">
        <v>476</v>
      </c>
      <c r="D110" s="229">
        <v>44012</v>
      </c>
      <c r="E110" s="168" t="s">
        <v>285</v>
      </c>
      <c r="F110" s="230" t="s">
        <v>477</v>
      </c>
      <c r="G110" s="236"/>
      <c r="H110" s="126" t="s">
        <v>33</v>
      </c>
      <c r="I110" s="126"/>
      <c r="J110" s="126"/>
      <c r="K110" s="168">
        <v>80</v>
      </c>
      <c r="L110" s="126" t="s">
        <v>375</v>
      </c>
      <c r="M110" s="139">
        <v>310</v>
      </c>
      <c r="N110" s="140">
        <v>310</v>
      </c>
      <c r="O110" s="139"/>
      <c r="P110" s="139"/>
      <c r="Q110" s="139"/>
      <c r="R110" s="126">
        <v>2110402</v>
      </c>
      <c r="S110" s="126">
        <v>2130504</v>
      </c>
      <c r="T110" s="126" t="s">
        <v>59</v>
      </c>
      <c r="U110" s="235">
        <v>1</v>
      </c>
      <c r="V110" s="126" t="s">
        <v>287</v>
      </c>
      <c r="W110" s="126">
        <v>236.52439</v>
      </c>
    </row>
    <row r="111" ht="31" customHeight="1" spans="1:23">
      <c r="A111" s="156">
        <f>IF(B111="","",COUNTA(B$7:B111))</f>
        <v>64</v>
      </c>
      <c r="B111" s="156" t="s">
        <v>478</v>
      </c>
      <c r="C111" s="156" t="s">
        <v>479</v>
      </c>
      <c r="D111" s="227">
        <v>44006</v>
      </c>
      <c r="E111" s="156" t="s">
        <v>311</v>
      </c>
      <c r="F111" s="228" t="s">
        <v>480</v>
      </c>
      <c r="G111" s="168" t="s">
        <v>33</v>
      </c>
      <c r="H111" s="126"/>
      <c r="I111" s="126"/>
      <c r="J111" s="126"/>
      <c r="K111" s="156">
        <v>10</v>
      </c>
      <c r="L111" s="126" t="s">
        <v>58</v>
      </c>
      <c r="M111" s="139">
        <v>340</v>
      </c>
      <c r="N111" s="140">
        <v>340</v>
      </c>
      <c r="O111" s="139"/>
      <c r="P111" s="139"/>
      <c r="Q111" s="139"/>
      <c r="R111" s="126">
        <v>2140602</v>
      </c>
      <c r="S111" s="126">
        <v>2130505</v>
      </c>
      <c r="T111" s="126" t="s">
        <v>59</v>
      </c>
      <c r="U111" s="234">
        <v>1</v>
      </c>
      <c r="V111" s="126" t="s">
        <v>287</v>
      </c>
      <c r="W111" s="126">
        <v>124.577709</v>
      </c>
    </row>
    <row r="112" ht="31" customHeight="1" spans="1:23">
      <c r="A112" s="156">
        <f>IF(B112="","",COUNTA(B$7:B112))</f>
        <v>65</v>
      </c>
      <c r="B112" s="156" t="s">
        <v>481</v>
      </c>
      <c r="C112" s="156" t="s">
        <v>377</v>
      </c>
      <c r="D112" s="227">
        <v>43981</v>
      </c>
      <c r="E112" s="156" t="s">
        <v>311</v>
      </c>
      <c r="F112" s="228" t="s">
        <v>482</v>
      </c>
      <c r="G112" s="168" t="s">
        <v>33</v>
      </c>
      <c r="H112" s="126"/>
      <c r="I112" s="126"/>
      <c r="J112" s="126"/>
      <c r="K112" s="156">
        <v>5</v>
      </c>
      <c r="L112" s="126" t="s">
        <v>375</v>
      </c>
      <c r="M112" s="139">
        <v>100</v>
      </c>
      <c r="N112" s="140">
        <v>100</v>
      </c>
      <c r="O112" s="139"/>
      <c r="P112" s="139"/>
      <c r="Q112" s="139"/>
      <c r="R112" s="126">
        <v>2110402</v>
      </c>
      <c r="S112" s="126">
        <v>2130505</v>
      </c>
      <c r="T112" s="126" t="s">
        <v>59</v>
      </c>
      <c r="U112" s="234">
        <v>1</v>
      </c>
      <c r="V112" s="126" t="s">
        <v>287</v>
      </c>
      <c r="W112" s="126">
        <v>77.589607</v>
      </c>
    </row>
    <row r="113" ht="31" customHeight="1" spans="1:23">
      <c r="A113" s="156"/>
      <c r="B113" s="156"/>
      <c r="C113" s="156"/>
      <c r="D113" s="156"/>
      <c r="E113" s="156"/>
      <c r="F113" s="156"/>
      <c r="G113" s="168" t="s">
        <v>33</v>
      </c>
      <c r="H113" s="126"/>
      <c r="I113" s="126"/>
      <c r="J113" s="126"/>
      <c r="K113" s="156"/>
      <c r="L113" s="126" t="s">
        <v>88</v>
      </c>
      <c r="M113" s="139">
        <v>166</v>
      </c>
      <c r="N113" s="140"/>
      <c r="O113" s="139">
        <v>166</v>
      </c>
      <c r="P113" s="139"/>
      <c r="Q113" s="139"/>
      <c r="R113" s="237">
        <v>2070904</v>
      </c>
      <c r="S113" s="126">
        <v>2130505</v>
      </c>
      <c r="T113" s="126" t="s">
        <v>59</v>
      </c>
      <c r="U113" s="234"/>
      <c r="V113" s="126" t="s">
        <v>287</v>
      </c>
      <c r="W113" s="126">
        <v>125.437953</v>
      </c>
    </row>
    <row r="114" ht="31" customHeight="1" spans="1:23">
      <c r="A114" s="156">
        <f>IF(B114="","",COUNTA(B$7:B114))</f>
        <v>66</v>
      </c>
      <c r="B114" s="156" t="s">
        <v>483</v>
      </c>
      <c r="C114" s="156" t="s">
        <v>310</v>
      </c>
      <c r="D114" s="227">
        <v>43951</v>
      </c>
      <c r="E114" s="156" t="s">
        <v>311</v>
      </c>
      <c r="F114" s="228" t="s">
        <v>484</v>
      </c>
      <c r="G114" s="236"/>
      <c r="H114" s="126" t="s">
        <v>33</v>
      </c>
      <c r="I114" s="126"/>
      <c r="J114" s="126"/>
      <c r="K114" s="156">
        <v>10</v>
      </c>
      <c r="L114" s="126" t="s">
        <v>375</v>
      </c>
      <c r="M114" s="139">
        <v>220</v>
      </c>
      <c r="N114" s="140">
        <v>220</v>
      </c>
      <c r="O114" s="139"/>
      <c r="P114" s="139"/>
      <c r="Q114" s="139"/>
      <c r="R114" s="126">
        <v>2110402</v>
      </c>
      <c r="S114" s="126">
        <v>2130504</v>
      </c>
      <c r="T114" s="126" t="s">
        <v>59</v>
      </c>
      <c r="U114" s="234">
        <v>1</v>
      </c>
      <c r="V114" s="126" t="s">
        <v>287</v>
      </c>
      <c r="W114" s="126">
        <v>167.608374</v>
      </c>
    </row>
    <row r="115" ht="31" customHeight="1" spans="1:23">
      <c r="A115" s="168">
        <f>IF(B115="","",COUNTA(B$7:B115))</f>
        <v>67</v>
      </c>
      <c r="B115" s="168" t="s">
        <v>485</v>
      </c>
      <c r="C115" s="168" t="s">
        <v>438</v>
      </c>
      <c r="D115" s="229">
        <v>43920</v>
      </c>
      <c r="E115" s="168" t="s">
        <v>448</v>
      </c>
      <c r="F115" s="230" t="s">
        <v>486</v>
      </c>
      <c r="G115" s="236"/>
      <c r="H115" s="126" t="s">
        <v>33</v>
      </c>
      <c r="I115" s="126"/>
      <c r="J115" s="126"/>
      <c r="K115" s="168">
        <v>1006</v>
      </c>
      <c r="L115" s="126" t="s">
        <v>375</v>
      </c>
      <c r="M115" s="139">
        <v>280.54</v>
      </c>
      <c r="N115" s="140">
        <v>280.54</v>
      </c>
      <c r="O115" s="139"/>
      <c r="P115" s="139"/>
      <c r="Q115" s="139"/>
      <c r="R115" s="126">
        <v>2110402</v>
      </c>
      <c r="S115" s="126">
        <v>2130504</v>
      </c>
      <c r="T115" s="126" t="s">
        <v>59</v>
      </c>
      <c r="U115" s="235">
        <v>1</v>
      </c>
      <c r="V115" s="126" t="s">
        <v>287</v>
      </c>
      <c r="W115" s="126">
        <v>262.045504</v>
      </c>
    </row>
    <row r="116" ht="31" customHeight="1" spans="1:23">
      <c r="A116" s="156">
        <f>IF(B116="","",COUNTA(B$7:B116))</f>
        <v>68</v>
      </c>
      <c r="B116" s="156" t="s">
        <v>487</v>
      </c>
      <c r="C116" s="156" t="s">
        <v>488</v>
      </c>
      <c r="D116" s="227">
        <v>43942</v>
      </c>
      <c r="E116" s="156" t="s">
        <v>448</v>
      </c>
      <c r="F116" s="228" t="s">
        <v>489</v>
      </c>
      <c r="G116" s="236"/>
      <c r="H116" s="126" t="s">
        <v>33</v>
      </c>
      <c r="I116" s="126"/>
      <c r="J116" s="126"/>
      <c r="K116" s="156">
        <v>201</v>
      </c>
      <c r="L116" s="126" t="s">
        <v>375</v>
      </c>
      <c r="M116" s="139">
        <v>695.83513</v>
      </c>
      <c r="N116" s="140">
        <v>695.83513</v>
      </c>
      <c r="O116" s="139"/>
      <c r="P116" s="139"/>
      <c r="Q116" s="139"/>
      <c r="R116" s="126">
        <v>2110402</v>
      </c>
      <c r="S116" s="126">
        <v>2130504</v>
      </c>
      <c r="T116" s="126" t="s">
        <v>59</v>
      </c>
      <c r="U116" s="234">
        <v>1</v>
      </c>
      <c r="V116" s="126" t="s">
        <v>287</v>
      </c>
      <c r="W116" s="126">
        <v>644.838113</v>
      </c>
    </row>
    <row r="117" ht="31" customHeight="1" spans="1:23">
      <c r="A117" s="156">
        <f>IF(B117="","",COUNTA(B$7:B117))</f>
        <v>69</v>
      </c>
      <c r="B117" s="156" t="s">
        <v>490</v>
      </c>
      <c r="C117" s="156" t="s">
        <v>491</v>
      </c>
      <c r="D117" s="227">
        <v>43931</v>
      </c>
      <c r="E117" s="156" t="s">
        <v>448</v>
      </c>
      <c r="F117" s="228" t="s">
        <v>492</v>
      </c>
      <c r="G117" s="236"/>
      <c r="H117" s="126" t="s">
        <v>33</v>
      </c>
      <c r="I117" s="126"/>
      <c r="J117" s="126"/>
      <c r="K117" s="156">
        <v>265</v>
      </c>
      <c r="L117" s="126" t="s">
        <v>375</v>
      </c>
      <c r="M117" s="139">
        <v>559.89431</v>
      </c>
      <c r="N117" s="140">
        <v>559.89431</v>
      </c>
      <c r="O117" s="139"/>
      <c r="P117" s="139"/>
      <c r="Q117" s="139"/>
      <c r="R117" s="126">
        <v>2110402</v>
      </c>
      <c r="S117" s="126">
        <v>2130504</v>
      </c>
      <c r="T117" s="126" t="s">
        <v>59</v>
      </c>
      <c r="U117" s="234">
        <v>0.627284047446397</v>
      </c>
      <c r="V117" s="126" t="s">
        <v>287</v>
      </c>
      <c r="W117" s="126">
        <v>455.634273</v>
      </c>
    </row>
    <row r="118" ht="31" customHeight="1" spans="1:23">
      <c r="A118" s="156"/>
      <c r="B118" s="156"/>
      <c r="C118" s="156"/>
      <c r="D118" s="156"/>
      <c r="E118" s="156"/>
      <c r="F118" s="156"/>
      <c r="G118" s="236"/>
      <c r="H118" s="126" t="s">
        <v>33</v>
      </c>
      <c r="I118" s="126"/>
      <c r="J118" s="126"/>
      <c r="K118" s="156"/>
      <c r="L118" s="126" t="s">
        <v>34</v>
      </c>
      <c r="M118" s="139">
        <v>332.674714</v>
      </c>
      <c r="N118" s="140">
        <v>332.674714</v>
      </c>
      <c r="O118" s="139"/>
      <c r="P118" s="139"/>
      <c r="Q118" s="139"/>
      <c r="R118" s="126">
        <v>2130504</v>
      </c>
      <c r="S118" s="126">
        <v>2130504</v>
      </c>
      <c r="T118" s="126" t="s">
        <v>35</v>
      </c>
      <c r="U118" s="234"/>
      <c r="V118" s="126" t="s">
        <v>287</v>
      </c>
      <c r="W118" s="126">
        <v>332.674714</v>
      </c>
    </row>
    <row r="119" ht="31" customHeight="1" spans="1:23">
      <c r="A119" s="156">
        <f>IF(B119="","",COUNTA(B$7:B119))</f>
        <v>70</v>
      </c>
      <c r="B119" s="156" t="s">
        <v>493</v>
      </c>
      <c r="C119" s="156" t="s">
        <v>494</v>
      </c>
      <c r="D119" s="227">
        <v>43920</v>
      </c>
      <c r="E119" s="156" t="s">
        <v>448</v>
      </c>
      <c r="F119" s="228" t="s">
        <v>495</v>
      </c>
      <c r="G119" s="236"/>
      <c r="H119" s="126" t="s">
        <v>33</v>
      </c>
      <c r="I119" s="126"/>
      <c r="J119" s="126"/>
      <c r="K119" s="156">
        <v>1224</v>
      </c>
      <c r="L119" s="126" t="s">
        <v>58</v>
      </c>
      <c r="M119" s="139">
        <v>327.133077</v>
      </c>
      <c r="N119" s="140">
        <v>327.133077</v>
      </c>
      <c r="O119" s="139"/>
      <c r="P119" s="139"/>
      <c r="Q119" s="139"/>
      <c r="R119" s="126">
        <v>2140602</v>
      </c>
      <c r="S119" s="126">
        <v>2130504</v>
      </c>
      <c r="T119" s="126" t="s">
        <v>59</v>
      </c>
      <c r="U119" s="234">
        <v>1</v>
      </c>
      <c r="V119" s="126" t="s">
        <v>287</v>
      </c>
      <c r="W119" s="126">
        <v>305.690841</v>
      </c>
    </row>
    <row r="120" ht="31" customHeight="1" spans="1:23">
      <c r="A120" s="156">
        <f>IF(B120="","",COUNTA(B$7:B120))</f>
        <v>71</v>
      </c>
      <c r="B120" s="156" t="s">
        <v>496</v>
      </c>
      <c r="C120" s="156" t="s">
        <v>497</v>
      </c>
      <c r="D120" s="227">
        <v>43920</v>
      </c>
      <c r="E120" s="156" t="s">
        <v>448</v>
      </c>
      <c r="F120" s="228" t="s">
        <v>498</v>
      </c>
      <c r="G120" s="236"/>
      <c r="H120" s="126" t="s">
        <v>33</v>
      </c>
      <c r="I120" s="126"/>
      <c r="J120" s="126"/>
      <c r="K120" s="156">
        <v>209</v>
      </c>
      <c r="L120" s="126" t="s">
        <v>58</v>
      </c>
      <c r="M120" s="139">
        <v>56.880663</v>
      </c>
      <c r="N120" s="140">
        <v>56.880663</v>
      </c>
      <c r="O120" s="139"/>
      <c r="P120" s="139"/>
      <c r="Q120" s="139"/>
      <c r="R120" s="126">
        <v>2140602</v>
      </c>
      <c r="S120" s="126">
        <v>2130504</v>
      </c>
      <c r="T120" s="126" t="s">
        <v>59</v>
      </c>
      <c r="U120" s="234">
        <v>1</v>
      </c>
      <c r="V120" s="126" t="s">
        <v>287</v>
      </c>
      <c r="W120" s="126">
        <v>53.83634</v>
      </c>
    </row>
    <row r="121" ht="31" customHeight="1" spans="1:23">
      <c r="A121" s="156">
        <f>IF(B121="","",COUNTA(B$7:B121))</f>
        <v>72</v>
      </c>
      <c r="B121" s="156" t="s">
        <v>499</v>
      </c>
      <c r="C121" s="156" t="s">
        <v>497</v>
      </c>
      <c r="D121" s="227">
        <v>43920</v>
      </c>
      <c r="E121" s="156" t="s">
        <v>448</v>
      </c>
      <c r="F121" s="228" t="s">
        <v>500</v>
      </c>
      <c r="G121" s="236"/>
      <c r="H121" s="126" t="s">
        <v>33</v>
      </c>
      <c r="I121" s="126"/>
      <c r="J121" s="126"/>
      <c r="K121" s="156">
        <v>176</v>
      </c>
      <c r="L121" s="126" t="s">
        <v>58</v>
      </c>
      <c r="M121" s="139">
        <v>54.850126</v>
      </c>
      <c r="N121" s="140">
        <v>54.850126</v>
      </c>
      <c r="O121" s="139"/>
      <c r="P121" s="139"/>
      <c r="Q121" s="139"/>
      <c r="R121" s="126">
        <v>2140602</v>
      </c>
      <c r="S121" s="126">
        <v>2130504</v>
      </c>
      <c r="T121" s="126" t="s">
        <v>59</v>
      </c>
      <c r="U121" s="234">
        <v>1</v>
      </c>
      <c r="V121" s="126" t="s">
        <v>287</v>
      </c>
      <c r="W121" s="126">
        <v>51.944135</v>
      </c>
    </row>
    <row r="122" ht="31" customHeight="1" spans="1:23">
      <c r="A122" s="156">
        <f>IF(B122="","",COUNTA(B$7:B122))</f>
        <v>73</v>
      </c>
      <c r="B122" s="156" t="s">
        <v>501</v>
      </c>
      <c r="C122" s="156" t="s">
        <v>502</v>
      </c>
      <c r="D122" s="227">
        <v>43997</v>
      </c>
      <c r="E122" s="156" t="s">
        <v>448</v>
      </c>
      <c r="F122" s="228" t="s">
        <v>503</v>
      </c>
      <c r="G122" s="236"/>
      <c r="H122" s="126" t="s">
        <v>33</v>
      </c>
      <c r="I122" s="126"/>
      <c r="J122" s="126"/>
      <c r="K122" s="156">
        <v>180</v>
      </c>
      <c r="L122" s="126" t="s">
        <v>34</v>
      </c>
      <c r="M122" s="139">
        <v>780.67012</v>
      </c>
      <c r="N122" s="140">
        <v>780.67012</v>
      </c>
      <c r="O122" s="139"/>
      <c r="P122" s="139"/>
      <c r="Q122" s="139"/>
      <c r="R122" s="126">
        <v>2130504</v>
      </c>
      <c r="S122" s="126">
        <v>2130504</v>
      </c>
      <c r="T122" s="126" t="s">
        <v>35</v>
      </c>
      <c r="U122" s="234">
        <v>0</v>
      </c>
      <c r="V122" s="126" t="s">
        <v>287</v>
      </c>
      <c r="W122" s="126">
        <v>641.22511</v>
      </c>
    </row>
    <row r="123" ht="31" customHeight="1" spans="1:23">
      <c r="A123" s="156">
        <f>IF(B123="","",COUNTA(B$7:B123))</f>
        <v>74</v>
      </c>
      <c r="B123" s="156" t="s">
        <v>504</v>
      </c>
      <c r="C123" s="156" t="s">
        <v>505</v>
      </c>
      <c r="D123" s="227">
        <v>44002</v>
      </c>
      <c r="E123" s="156" t="s">
        <v>448</v>
      </c>
      <c r="F123" s="228" t="s">
        <v>506</v>
      </c>
      <c r="G123" s="236"/>
      <c r="H123" s="126" t="s">
        <v>33</v>
      </c>
      <c r="I123" s="126"/>
      <c r="J123" s="126"/>
      <c r="K123" s="156">
        <v>101</v>
      </c>
      <c r="L123" s="126" t="s">
        <v>34</v>
      </c>
      <c r="M123" s="139">
        <v>1045</v>
      </c>
      <c r="N123" s="140">
        <v>1045</v>
      </c>
      <c r="O123" s="139"/>
      <c r="P123" s="139"/>
      <c r="Q123" s="139"/>
      <c r="R123" s="126">
        <v>2130504</v>
      </c>
      <c r="S123" s="126">
        <v>2130504</v>
      </c>
      <c r="T123" s="126" t="s">
        <v>35</v>
      </c>
      <c r="U123" s="234">
        <v>0</v>
      </c>
      <c r="V123" s="126" t="s">
        <v>287</v>
      </c>
      <c r="W123" s="126">
        <v>687.879005</v>
      </c>
    </row>
    <row r="124" ht="31" customHeight="1" spans="1:23">
      <c r="A124" s="156">
        <f>IF(B124="","",COUNTA(B$7:B124))</f>
        <v>75</v>
      </c>
      <c r="B124" s="156" t="s">
        <v>507</v>
      </c>
      <c r="C124" s="156" t="s">
        <v>508</v>
      </c>
      <c r="D124" s="227">
        <v>44002</v>
      </c>
      <c r="E124" s="156" t="s">
        <v>448</v>
      </c>
      <c r="F124" s="228" t="s">
        <v>509</v>
      </c>
      <c r="G124" s="236"/>
      <c r="H124" s="126" t="s">
        <v>33</v>
      </c>
      <c r="I124" s="126"/>
      <c r="J124" s="126"/>
      <c r="K124" s="156">
        <v>95</v>
      </c>
      <c r="L124" s="126" t="s">
        <v>34</v>
      </c>
      <c r="M124" s="139">
        <v>990</v>
      </c>
      <c r="N124" s="140">
        <v>990</v>
      </c>
      <c r="O124" s="139"/>
      <c r="P124" s="139"/>
      <c r="Q124" s="139"/>
      <c r="R124" s="126">
        <v>2130504</v>
      </c>
      <c r="S124" s="126">
        <v>2130504</v>
      </c>
      <c r="T124" s="126" t="s">
        <v>35</v>
      </c>
      <c r="U124" s="234">
        <v>0</v>
      </c>
      <c r="V124" s="126" t="s">
        <v>287</v>
      </c>
      <c r="W124" s="126">
        <v>762.600876</v>
      </c>
    </row>
    <row r="125" ht="31" customHeight="1" spans="1:23">
      <c r="A125" s="156">
        <f>IF(B125="","",COUNTA(B$7:B125))</f>
        <v>76</v>
      </c>
      <c r="B125" s="156" t="s">
        <v>510</v>
      </c>
      <c r="C125" s="156" t="s">
        <v>511</v>
      </c>
      <c r="D125" s="227">
        <v>44002</v>
      </c>
      <c r="E125" s="156" t="s">
        <v>448</v>
      </c>
      <c r="F125" s="228" t="s">
        <v>512</v>
      </c>
      <c r="G125" s="236"/>
      <c r="H125" s="126" t="s">
        <v>33</v>
      </c>
      <c r="I125" s="126"/>
      <c r="J125" s="126"/>
      <c r="K125" s="156">
        <v>116</v>
      </c>
      <c r="L125" s="126" t="s">
        <v>34</v>
      </c>
      <c r="M125" s="139">
        <v>452.596639</v>
      </c>
      <c r="N125" s="140">
        <v>452.596639</v>
      </c>
      <c r="O125" s="139"/>
      <c r="P125" s="139"/>
      <c r="Q125" s="139"/>
      <c r="R125" s="126">
        <v>2130504</v>
      </c>
      <c r="S125" s="126">
        <v>2130504</v>
      </c>
      <c r="T125" s="126" t="s">
        <v>35</v>
      </c>
      <c r="U125" s="234">
        <v>0</v>
      </c>
      <c r="V125" s="126" t="s">
        <v>287</v>
      </c>
      <c r="W125" s="126">
        <v>429.008335</v>
      </c>
    </row>
    <row r="126" ht="31" customHeight="1" spans="1:23">
      <c r="A126" s="156">
        <f>IF(B126="","",COUNTA(B$7:B126))</f>
        <v>77</v>
      </c>
      <c r="B126" s="156" t="s">
        <v>513</v>
      </c>
      <c r="C126" s="156" t="s">
        <v>514</v>
      </c>
      <c r="D126" s="227">
        <v>44002</v>
      </c>
      <c r="E126" s="156" t="s">
        <v>448</v>
      </c>
      <c r="F126" s="228" t="s">
        <v>515</v>
      </c>
      <c r="G126" s="236"/>
      <c r="H126" s="126" t="s">
        <v>33</v>
      </c>
      <c r="I126" s="126"/>
      <c r="J126" s="126"/>
      <c r="K126" s="156">
        <v>185</v>
      </c>
      <c r="L126" s="126" t="s">
        <v>34</v>
      </c>
      <c r="M126" s="139">
        <v>815</v>
      </c>
      <c r="N126" s="140">
        <v>815</v>
      </c>
      <c r="O126" s="139"/>
      <c r="P126" s="139"/>
      <c r="Q126" s="139"/>
      <c r="R126" s="126">
        <v>2130504</v>
      </c>
      <c r="S126" s="126">
        <v>2130504</v>
      </c>
      <c r="T126" s="126" t="s">
        <v>35</v>
      </c>
      <c r="U126" s="234">
        <v>0</v>
      </c>
      <c r="V126" s="126" t="s">
        <v>287</v>
      </c>
      <c r="W126" s="126">
        <v>673.389707</v>
      </c>
    </row>
    <row r="127" ht="31" customHeight="1" spans="1:23">
      <c r="A127" s="156">
        <f>IF(B127="","",COUNTA(B$7:B127))</f>
        <v>78</v>
      </c>
      <c r="B127" s="156" t="s">
        <v>516</v>
      </c>
      <c r="C127" s="156" t="s">
        <v>517</v>
      </c>
      <c r="D127" s="227">
        <v>44002</v>
      </c>
      <c r="E127" s="156" t="s">
        <v>448</v>
      </c>
      <c r="F127" s="228" t="s">
        <v>518</v>
      </c>
      <c r="G127" s="236"/>
      <c r="H127" s="126" t="s">
        <v>33</v>
      </c>
      <c r="I127" s="126"/>
      <c r="J127" s="126"/>
      <c r="K127" s="156">
        <v>77</v>
      </c>
      <c r="L127" s="126" t="s">
        <v>34</v>
      </c>
      <c r="M127" s="139">
        <v>288.87859</v>
      </c>
      <c r="N127" s="140">
        <v>288.87859</v>
      </c>
      <c r="O127" s="139"/>
      <c r="P127" s="139"/>
      <c r="Q127" s="139"/>
      <c r="R127" s="126">
        <v>2130504</v>
      </c>
      <c r="S127" s="126">
        <v>2130504</v>
      </c>
      <c r="T127" s="126" t="s">
        <v>35</v>
      </c>
      <c r="U127" s="234">
        <v>0</v>
      </c>
      <c r="V127" s="126" t="s">
        <v>287</v>
      </c>
      <c r="W127" s="126">
        <v>239.785973</v>
      </c>
    </row>
    <row r="128" ht="31" customHeight="1" spans="1:23">
      <c r="A128" s="156">
        <f>IF(B128="","",COUNTA(B$7:B128))</f>
        <v>79</v>
      </c>
      <c r="B128" s="156" t="s">
        <v>519</v>
      </c>
      <c r="C128" s="156" t="s">
        <v>520</v>
      </c>
      <c r="D128" s="227">
        <v>44002</v>
      </c>
      <c r="E128" s="156" t="s">
        <v>448</v>
      </c>
      <c r="F128" s="228" t="s">
        <v>521</v>
      </c>
      <c r="G128" s="236"/>
      <c r="H128" s="126" t="s">
        <v>33</v>
      </c>
      <c r="I128" s="126"/>
      <c r="J128" s="126"/>
      <c r="K128" s="156">
        <v>277</v>
      </c>
      <c r="L128" s="126" t="s">
        <v>34</v>
      </c>
      <c r="M128" s="139">
        <v>1112.419283</v>
      </c>
      <c r="N128" s="140">
        <v>1112.419283</v>
      </c>
      <c r="O128" s="139"/>
      <c r="P128" s="139"/>
      <c r="Q128" s="139"/>
      <c r="R128" s="126">
        <v>2130504</v>
      </c>
      <c r="S128" s="126">
        <v>2130504</v>
      </c>
      <c r="T128" s="126" t="s">
        <v>35</v>
      </c>
      <c r="U128" s="234">
        <v>0</v>
      </c>
      <c r="V128" s="126" t="s">
        <v>287</v>
      </c>
      <c r="W128" s="126">
        <v>887.445139</v>
      </c>
    </row>
    <row r="129" ht="31" customHeight="1" spans="1:23">
      <c r="A129" s="156">
        <f>IF(B129="","",COUNTA(B$7:B129))</f>
        <v>80</v>
      </c>
      <c r="B129" s="156" t="s">
        <v>522</v>
      </c>
      <c r="C129" s="156" t="s">
        <v>523</v>
      </c>
      <c r="D129" s="227">
        <v>44002</v>
      </c>
      <c r="E129" s="156" t="s">
        <v>448</v>
      </c>
      <c r="F129" s="228" t="s">
        <v>524</v>
      </c>
      <c r="G129" s="236"/>
      <c r="H129" s="126" t="s">
        <v>33</v>
      </c>
      <c r="I129" s="126"/>
      <c r="J129" s="126"/>
      <c r="K129" s="156">
        <v>139</v>
      </c>
      <c r="L129" s="126" t="s">
        <v>34</v>
      </c>
      <c r="M129" s="139">
        <v>650</v>
      </c>
      <c r="N129" s="140">
        <v>650</v>
      </c>
      <c r="O129" s="139"/>
      <c r="P129" s="139"/>
      <c r="Q129" s="139"/>
      <c r="R129" s="126">
        <v>2130504</v>
      </c>
      <c r="S129" s="126">
        <v>2130504</v>
      </c>
      <c r="T129" s="126" t="s">
        <v>35</v>
      </c>
      <c r="U129" s="234">
        <v>0</v>
      </c>
      <c r="V129" s="126" t="s">
        <v>287</v>
      </c>
      <c r="W129" s="126">
        <v>503.881925</v>
      </c>
    </row>
    <row r="130" ht="31" customHeight="1" spans="1:23">
      <c r="A130" s="156">
        <f>IF(B130="","",COUNTA(B$7:B130))</f>
        <v>81</v>
      </c>
      <c r="B130" s="156" t="s">
        <v>525</v>
      </c>
      <c r="C130" s="156" t="s">
        <v>526</v>
      </c>
      <c r="D130" s="227">
        <v>44002</v>
      </c>
      <c r="E130" s="156" t="s">
        <v>448</v>
      </c>
      <c r="F130" s="228" t="s">
        <v>527</v>
      </c>
      <c r="G130" s="236"/>
      <c r="H130" s="126" t="s">
        <v>33</v>
      </c>
      <c r="I130" s="126"/>
      <c r="J130" s="126"/>
      <c r="K130" s="156">
        <v>173</v>
      </c>
      <c r="L130" s="126" t="s">
        <v>34</v>
      </c>
      <c r="M130" s="139">
        <v>484.125206</v>
      </c>
      <c r="N130" s="140">
        <v>484.125206</v>
      </c>
      <c r="O130" s="139"/>
      <c r="P130" s="139"/>
      <c r="Q130" s="139"/>
      <c r="R130" s="126">
        <v>2130504</v>
      </c>
      <c r="S130" s="126">
        <v>2130504</v>
      </c>
      <c r="T130" s="126" t="s">
        <v>35</v>
      </c>
      <c r="U130" s="234">
        <v>0</v>
      </c>
      <c r="V130" s="126" t="s">
        <v>287</v>
      </c>
      <c r="W130" s="126">
        <v>387.863385</v>
      </c>
    </row>
    <row r="131" ht="31" customHeight="1" spans="1:23">
      <c r="A131" s="156">
        <f>IF(B131="","",COUNTA(B$7:B131))</f>
        <v>82</v>
      </c>
      <c r="B131" s="156" t="s">
        <v>528</v>
      </c>
      <c r="C131" s="156" t="s">
        <v>529</v>
      </c>
      <c r="D131" s="227">
        <v>44002</v>
      </c>
      <c r="E131" s="156" t="s">
        <v>448</v>
      </c>
      <c r="F131" s="228" t="s">
        <v>530</v>
      </c>
      <c r="G131" s="236"/>
      <c r="H131" s="126" t="s">
        <v>33</v>
      </c>
      <c r="I131" s="126"/>
      <c r="J131" s="126"/>
      <c r="K131" s="156">
        <v>107</v>
      </c>
      <c r="L131" s="126" t="s">
        <v>34</v>
      </c>
      <c r="M131" s="139">
        <v>485.153304</v>
      </c>
      <c r="N131" s="140">
        <v>485.153304</v>
      </c>
      <c r="O131" s="139"/>
      <c r="P131" s="139"/>
      <c r="Q131" s="139"/>
      <c r="R131" s="126">
        <v>2130504</v>
      </c>
      <c r="S131" s="126">
        <v>2130504</v>
      </c>
      <c r="T131" s="126" t="s">
        <v>35</v>
      </c>
      <c r="U131" s="234">
        <v>0</v>
      </c>
      <c r="V131" s="126" t="s">
        <v>287</v>
      </c>
      <c r="W131" s="126">
        <v>460.345557</v>
      </c>
    </row>
    <row r="132" ht="31" customHeight="1" spans="1:23">
      <c r="A132" s="156">
        <f>IF(B132="","",COUNTA(B$7:B132))</f>
        <v>83</v>
      </c>
      <c r="B132" s="156" t="s">
        <v>531</v>
      </c>
      <c r="C132" s="156" t="s">
        <v>532</v>
      </c>
      <c r="D132" s="227">
        <v>44002</v>
      </c>
      <c r="E132" s="156" t="s">
        <v>448</v>
      </c>
      <c r="F132" s="228" t="s">
        <v>533</v>
      </c>
      <c r="G132" s="236"/>
      <c r="H132" s="126" t="s">
        <v>33</v>
      </c>
      <c r="I132" s="126"/>
      <c r="J132" s="126"/>
      <c r="K132" s="156">
        <v>262</v>
      </c>
      <c r="L132" s="126" t="s">
        <v>34</v>
      </c>
      <c r="M132" s="139">
        <v>500</v>
      </c>
      <c r="N132" s="140">
        <v>500</v>
      </c>
      <c r="O132" s="139"/>
      <c r="P132" s="139"/>
      <c r="Q132" s="139"/>
      <c r="R132" s="126">
        <v>2130504</v>
      </c>
      <c r="S132" s="126">
        <v>2130504</v>
      </c>
      <c r="T132" s="126" t="s">
        <v>35</v>
      </c>
      <c r="U132" s="234">
        <v>0</v>
      </c>
      <c r="V132" s="126" t="s">
        <v>287</v>
      </c>
      <c r="W132" s="126">
        <v>409.766425</v>
      </c>
    </row>
    <row r="133" ht="31" customHeight="1" spans="1:23">
      <c r="A133" s="156">
        <f>IF(B133="","",COUNTA(B$7:B133))</f>
        <v>84</v>
      </c>
      <c r="B133" s="156" t="s">
        <v>534</v>
      </c>
      <c r="C133" s="156" t="s">
        <v>535</v>
      </c>
      <c r="D133" s="227">
        <v>44002</v>
      </c>
      <c r="E133" s="156" t="s">
        <v>448</v>
      </c>
      <c r="F133" s="228" t="s">
        <v>536</v>
      </c>
      <c r="G133" s="236"/>
      <c r="H133" s="126" t="s">
        <v>33</v>
      </c>
      <c r="I133" s="126"/>
      <c r="J133" s="126"/>
      <c r="K133" s="156">
        <v>78</v>
      </c>
      <c r="L133" s="126" t="s">
        <v>34</v>
      </c>
      <c r="M133" s="139">
        <v>116.473588</v>
      </c>
      <c r="N133" s="140">
        <v>116.473588</v>
      </c>
      <c r="O133" s="139"/>
      <c r="P133" s="139"/>
      <c r="Q133" s="139"/>
      <c r="R133" s="126">
        <v>2130504</v>
      </c>
      <c r="S133" s="126">
        <v>2130504</v>
      </c>
      <c r="T133" s="126" t="s">
        <v>35</v>
      </c>
      <c r="U133" s="234">
        <v>0</v>
      </c>
      <c r="V133" s="126" t="s">
        <v>287</v>
      </c>
      <c r="W133" s="126">
        <v>107.255414</v>
      </c>
    </row>
    <row r="134" ht="31" customHeight="1" spans="1:23">
      <c r="A134" s="156">
        <f>IF(B134="","",COUNTA(B$7:B134))</f>
        <v>85</v>
      </c>
      <c r="B134" s="156" t="s">
        <v>537</v>
      </c>
      <c r="C134" s="156" t="s">
        <v>538</v>
      </c>
      <c r="D134" s="227">
        <v>44002</v>
      </c>
      <c r="E134" s="156" t="s">
        <v>448</v>
      </c>
      <c r="F134" s="228" t="s">
        <v>539</v>
      </c>
      <c r="G134" s="236"/>
      <c r="H134" s="126" t="s">
        <v>33</v>
      </c>
      <c r="I134" s="126"/>
      <c r="J134" s="126"/>
      <c r="K134" s="156">
        <v>560</v>
      </c>
      <c r="L134" s="126" t="s">
        <v>34</v>
      </c>
      <c r="M134" s="139">
        <v>914.61738</v>
      </c>
      <c r="N134" s="140">
        <v>914.61738</v>
      </c>
      <c r="O134" s="139"/>
      <c r="P134" s="139"/>
      <c r="Q134" s="139"/>
      <c r="R134" s="126">
        <v>2130504</v>
      </c>
      <c r="S134" s="126">
        <v>2130504</v>
      </c>
      <c r="T134" s="126" t="s">
        <v>35</v>
      </c>
      <c r="U134" s="234">
        <v>0</v>
      </c>
      <c r="V134" s="126" t="s">
        <v>287</v>
      </c>
      <c r="W134" s="126">
        <v>749.10736</v>
      </c>
    </row>
    <row r="135" ht="31" customHeight="1" spans="1:23">
      <c r="A135" s="156">
        <f>IF(B135="","",COUNTA(B$7:B135))</f>
        <v>86</v>
      </c>
      <c r="B135" s="156" t="s">
        <v>540</v>
      </c>
      <c r="C135" s="156" t="s">
        <v>541</v>
      </c>
      <c r="D135" s="227">
        <v>44002</v>
      </c>
      <c r="E135" s="156" t="s">
        <v>448</v>
      </c>
      <c r="F135" s="228" t="s">
        <v>542</v>
      </c>
      <c r="G135" s="236"/>
      <c r="H135" s="126" t="s">
        <v>33</v>
      </c>
      <c r="I135" s="126"/>
      <c r="J135" s="126"/>
      <c r="K135" s="156">
        <v>300</v>
      </c>
      <c r="L135" s="126" t="s">
        <v>34</v>
      </c>
      <c r="M135" s="139">
        <v>1180</v>
      </c>
      <c r="N135" s="140">
        <v>1180</v>
      </c>
      <c r="O135" s="139"/>
      <c r="P135" s="139"/>
      <c r="Q135" s="139"/>
      <c r="R135" s="126">
        <v>2130504</v>
      </c>
      <c r="S135" s="126">
        <v>2130504</v>
      </c>
      <c r="T135" s="126" t="s">
        <v>35</v>
      </c>
      <c r="U135" s="234">
        <v>0</v>
      </c>
      <c r="V135" s="126" t="s">
        <v>287</v>
      </c>
      <c r="W135" s="126">
        <v>905.521411</v>
      </c>
    </row>
    <row r="136" ht="31" customHeight="1" spans="1:23">
      <c r="A136" s="156">
        <f>IF(B136="","",COUNTA(B$7:B136))</f>
        <v>87</v>
      </c>
      <c r="B136" s="156" t="s">
        <v>543</v>
      </c>
      <c r="C136" s="156" t="s">
        <v>544</v>
      </c>
      <c r="D136" s="227">
        <v>44002</v>
      </c>
      <c r="E136" s="156" t="s">
        <v>448</v>
      </c>
      <c r="F136" s="228" t="s">
        <v>545</v>
      </c>
      <c r="G136" s="236"/>
      <c r="H136" s="126" t="s">
        <v>33</v>
      </c>
      <c r="I136" s="126"/>
      <c r="J136" s="126"/>
      <c r="K136" s="156">
        <v>231</v>
      </c>
      <c r="L136" s="126" t="s">
        <v>34</v>
      </c>
      <c r="M136" s="139">
        <v>475</v>
      </c>
      <c r="N136" s="140">
        <v>475</v>
      </c>
      <c r="O136" s="139"/>
      <c r="P136" s="139"/>
      <c r="Q136" s="139"/>
      <c r="R136" s="126">
        <v>2130504</v>
      </c>
      <c r="S136" s="126">
        <v>2130504</v>
      </c>
      <c r="T136" s="126" t="s">
        <v>35</v>
      </c>
      <c r="U136" s="234">
        <v>0</v>
      </c>
      <c r="V136" s="126" t="s">
        <v>287</v>
      </c>
      <c r="W136" s="126">
        <v>386.301982</v>
      </c>
    </row>
    <row r="137" ht="31" customHeight="1" spans="1:23">
      <c r="A137" s="156">
        <f>IF(B137="","",COUNTA(B$7:B137))</f>
        <v>88</v>
      </c>
      <c r="B137" s="156" t="s">
        <v>546</v>
      </c>
      <c r="C137" s="156" t="s">
        <v>547</v>
      </c>
      <c r="D137" s="227">
        <v>44002</v>
      </c>
      <c r="E137" s="156" t="s">
        <v>448</v>
      </c>
      <c r="F137" s="228" t="s">
        <v>548</v>
      </c>
      <c r="G137" s="236"/>
      <c r="H137" s="126" t="s">
        <v>33</v>
      </c>
      <c r="I137" s="126"/>
      <c r="J137" s="126"/>
      <c r="K137" s="156">
        <v>556</v>
      </c>
      <c r="L137" s="126" t="s">
        <v>34</v>
      </c>
      <c r="M137" s="139">
        <v>147.041519</v>
      </c>
      <c r="N137" s="140">
        <v>147.041519</v>
      </c>
      <c r="O137" s="139"/>
      <c r="P137" s="139"/>
      <c r="Q137" s="139"/>
      <c r="R137" s="126">
        <v>2130504</v>
      </c>
      <c r="S137" s="126">
        <v>2130504</v>
      </c>
      <c r="T137" s="126" t="s">
        <v>35</v>
      </c>
      <c r="U137" s="234">
        <v>0</v>
      </c>
      <c r="V137" s="126" t="s">
        <v>287</v>
      </c>
      <c r="W137" s="126">
        <v>137.165427</v>
      </c>
    </row>
    <row r="138" ht="31" customHeight="1" spans="1:23">
      <c r="A138" s="156">
        <f>IF(B138="","",COUNTA(B$7:B138))</f>
        <v>89</v>
      </c>
      <c r="B138" s="156" t="s">
        <v>549</v>
      </c>
      <c r="C138" s="156" t="s">
        <v>550</v>
      </c>
      <c r="D138" s="227">
        <v>44002</v>
      </c>
      <c r="E138" s="156" t="s">
        <v>448</v>
      </c>
      <c r="F138" s="228" t="s">
        <v>551</v>
      </c>
      <c r="G138" s="236"/>
      <c r="H138" s="126" t="s">
        <v>33</v>
      </c>
      <c r="I138" s="126"/>
      <c r="J138" s="126"/>
      <c r="K138" s="156">
        <v>238</v>
      </c>
      <c r="L138" s="126" t="s">
        <v>34</v>
      </c>
      <c r="M138" s="139">
        <v>638.349657</v>
      </c>
      <c r="N138" s="140">
        <v>638.349657</v>
      </c>
      <c r="O138" s="139"/>
      <c r="P138" s="139"/>
      <c r="Q138" s="139"/>
      <c r="R138" s="126">
        <v>2130504</v>
      </c>
      <c r="S138" s="126">
        <v>2130504</v>
      </c>
      <c r="T138" s="126" t="s">
        <v>35</v>
      </c>
      <c r="U138" s="234">
        <v>0</v>
      </c>
      <c r="V138" s="126" t="s">
        <v>287</v>
      </c>
      <c r="W138" s="126">
        <v>524.315167</v>
      </c>
    </row>
    <row r="139" ht="31" customHeight="1" spans="1:23">
      <c r="A139" s="156">
        <f>IF(B139="","",COUNTA(B$7:B139))</f>
        <v>90</v>
      </c>
      <c r="B139" s="156" t="s">
        <v>552</v>
      </c>
      <c r="C139" s="156" t="s">
        <v>553</v>
      </c>
      <c r="D139" s="227">
        <v>44002</v>
      </c>
      <c r="E139" s="156" t="s">
        <v>448</v>
      </c>
      <c r="F139" s="228" t="s">
        <v>554</v>
      </c>
      <c r="G139" s="236"/>
      <c r="H139" s="126" t="s">
        <v>33</v>
      </c>
      <c r="I139" s="126"/>
      <c r="J139" s="126"/>
      <c r="K139" s="156">
        <v>57</v>
      </c>
      <c r="L139" s="126" t="s">
        <v>36</v>
      </c>
      <c r="M139" s="139">
        <v>386</v>
      </c>
      <c r="N139" s="140"/>
      <c r="O139" s="139">
        <v>386</v>
      </c>
      <c r="P139" s="139"/>
      <c r="Q139" s="139"/>
      <c r="R139" s="126">
        <v>2130504</v>
      </c>
      <c r="S139" s="126">
        <v>2130504</v>
      </c>
      <c r="T139" s="126" t="s">
        <v>35</v>
      </c>
      <c r="U139" s="234">
        <v>0</v>
      </c>
      <c r="V139" s="126" t="s">
        <v>287</v>
      </c>
      <c r="W139" s="126">
        <v>343.978639</v>
      </c>
    </row>
    <row r="140" ht="31" customHeight="1" spans="1:23">
      <c r="A140" s="156">
        <f>IF(B140="","",COUNTA(B$7:B140))</f>
        <v>91</v>
      </c>
      <c r="B140" s="156" t="s">
        <v>555</v>
      </c>
      <c r="C140" s="156" t="s">
        <v>556</v>
      </c>
      <c r="D140" s="227">
        <v>43981</v>
      </c>
      <c r="E140" s="156" t="s">
        <v>557</v>
      </c>
      <c r="F140" s="228" t="s">
        <v>558</v>
      </c>
      <c r="G140" s="156"/>
      <c r="H140" s="126" t="s">
        <v>33</v>
      </c>
      <c r="I140" s="126"/>
      <c r="J140" s="126"/>
      <c r="K140" s="156">
        <v>214</v>
      </c>
      <c r="L140" s="126" t="s">
        <v>95</v>
      </c>
      <c r="M140" s="139">
        <v>40.322984</v>
      </c>
      <c r="N140" s="140">
        <v>40.322984</v>
      </c>
      <c r="O140" s="139"/>
      <c r="P140" s="139"/>
      <c r="Q140" s="139"/>
      <c r="R140" s="126">
        <v>2130701</v>
      </c>
      <c r="S140" s="126">
        <v>2130504</v>
      </c>
      <c r="T140" s="126" t="s">
        <v>59</v>
      </c>
      <c r="U140" s="234">
        <v>1</v>
      </c>
      <c r="V140" s="126" t="s">
        <v>287</v>
      </c>
      <c r="W140" s="126">
        <v>22.288028</v>
      </c>
    </row>
    <row r="141" ht="31" customHeight="1" spans="1:23">
      <c r="A141" s="184">
        <f>IF(B141="","",COUNTA(B$7:B141))</f>
        <v>92</v>
      </c>
      <c r="B141" s="184" t="s">
        <v>559</v>
      </c>
      <c r="C141" s="184" t="s">
        <v>560</v>
      </c>
      <c r="D141" s="239">
        <v>43981</v>
      </c>
      <c r="E141" s="184" t="s">
        <v>557</v>
      </c>
      <c r="F141" s="240" t="s">
        <v>561</v>
      </c>
      <c r="G141" s="156"/>
      <c r="H141" s="126" t="s">
        <v>33</v>
      </c>
      <c r="I141" s="126"/>
      <c r="J141" s="126"/>
      <c r="K141" s="156">
        <v>122</v>
      </c>
      <c r="L141" s="126" t="s">
        <v>58</v>
      </c>
      <c r="M141" s="139">
        <v>55.350972</v>
      </c>
      <c r="N141" s="140">
        <v>55.350972</v>
      </c>
      <c r="O141" s="139"/>
      <c r="P141" s="139"/>
      <c r="Q141" s="139"/>
      <c r="R141" s="126">
        <v>2140602</v>
      </c>
      <c r="S141" s="126">
        <v>2130504</v>
      </c>
      <c r="T141" s="126" t="s">
        <v>59</v>
      </c>
      <c r="U141" s="247">
        <v>1</v>
      </c>
      <c r="V141" s="126" t="s">
        <v>287</v>
      </c>
      <c r="W141" s="126">
        <v>43.830141</v>
      </c>
    </row>
    <row r="142" ht="31" customHeight="1" spans="1:23">
      <c r="A142" s="186"/>
      <c r="B142" s="186"/>
      <c r="C142" s="186"/>
      <c r="D142" s="241"/>
      <c r="E142" s="186"/>
      <c r="F142" s="242"/>
      <c r="G142" s="156"/>
      <c r="H142" s="126" t="s">
        <v>33</v>
      </c>
      <c r="I142" s="126"/>
      <c r="J142" s="126"/>
      <c r="K142" s="156">
        <v>122</v>
      </c>
      <c r="L142" s="126" t="s">
        <v>95</v>
      </c>
      <c r="M142" s="139">
        <v>8.957772</v>
      </c>
      <c r="N142" s="140">
        <v>8.957772</v>
      </c>
      <c r="O142" s="139"/>
      <c r="P142" s="139"/>
      <c r="Q142" s="139"/>
      <c r="R142" s="126">
        <v>2130701</v>
      </c>
      <c r="S142" s="126">
        <v>2130504</v>
      </c>
      <c r="T142" s="126" t="s">
        <v>59</v>
      </c>
      <c r="U142" s="248"/>
      <c r="V142" s="126" t="s">
        <v>287</v>
      </c>
      <c r="W142" s="126">
        <v>0</v>
      </c>
    </row>
    <row r="143" ht="31" customHeight="1" spans="1:23">
      <c r="A143" s="184">
        <f>IF(B143="","",COUNTA(B$7:B143))</f>
        <v>93</v>
      </c>
      <c r="B143" s="184" t="s">
        <v>562</v>
      </c>
      <c r="C143" s="184" t="s">
        <v>563</v>
      </c>
      <c r="D143" s="239">
        <v>43981</v>
      </c>
      <c r="E143" s="184" t="s">
        <v>557</v>
      </c>
      <c r="F143" s="240" t="s">
        <v>564</v>
      </c>
      <c r="G143" s="156"/>
      <c r="H143" s="126" t="s">
        <v>33</v>
      </c>
      <c r="I143" s="126"/>
      <c r="J143" s="126"/>
      <c r="K143" s="156">
        <v>139</v>
      </c>
      <c r="L143" s="126" t="s">
        <v>375</v>
      </c>
      <c r="M143" s="139">
        <v>13.304714</v>
      </c>
      <c r="N143" s="140">
        <v>13.304714</v>
      </c>
      <c r="O143" s="139"/>
      <c r="P143" s="139"/>
      <c r="Q143" s="139"/>
      <c r="R143" s="126">
        <v>2110402</v>
      </c>
      <c r="S143" s="126">
        <v>2130504</v>
      </c>
      <c r="T143" s="126" t="s">
        <v>59</v>
      </c>
      <c r="U143" s="247">
        <v>1</v>
      </c>
      <c r="V143" s="126" t="s">
        <v>287</v>
      </c>
      <c r="W143" s="126">
        <v>0</v>
      </c>
    </row>
    <row r="144" ht="31" customHeight="1" spans="1:23">
      <c r="A144" s="186"/>
      <c r="B144" s="186"/>
      <c r="C144" s="186"/>
      <c r="D144" s="241"/>
      <c r="E144" s="186"/>
      <c r="F144" s="242"/>
      <c r="G144" s="156"/>
      <c r="H144" s="126" t="s">
        <v>33</v>
      </c>
      <c r="I144" s="126"/>
      <c r="J144" s="126"/>
      <c r="K144" s="156">
        <v>139</v>
      </c>
      <c r="L144" s="126" t="s">
        <v>95</v>
      </c>
      <c r="M144" s="139">
        <v>80.957364</v>
      </c>
      <c r="N144" s="140">
        <v>80.957364</v>
      </c>
      <c r="O144" s="139"/>
      <c r="P144" s="139"/>
      <c r="Q144" s="139"/>
      <c r="R144" s="126">
        <v>2130701</v>
      </c>
      <c r="S144" s="126">
        <v>2130504</v>
      </c>
      <c r="T144" s="126" t="s">
        <v>59</v>
      </c>
      <c r="U144" s="248"/>
      <c r="V144" s="126" t="s">
        <v>287</v>
      </c>
      <c r="W144" s="126">
        <v>61.413455</v>
      </c>
    </row>
    <row r="145" ht="31" customHeight="1" spans="1:23">
      <c r="A145" s="156">
        <f>IF(B145="","",COUNTA(B$7:B145))</f>
        <v>94</v>
      </c>
      <c r="B145" s="156" t="s">
        <v>565</v>
      </c>
      <c r="C145" s="156" t="s">
        <v>566</v>
      </c>
      <c r="D145" s="227">
        <v>43981</v>
      </c>
      <c r="E145" s="156" t="s">
        <v>557</v>
      </c>
      <c r="F145" s="228" t="s">
        <v>567</v>
      </c>
      <c r="G145" s="156"/>
      <c r="H145" s="126" t="s">
        <v>33</v>
      </c>
      <c r="I145" s="126"/>
      <c r="J145" s="126"/>
      <c r="K145" s="156">
        <v>127</v>
      </c>
      <c r="L145" s="126" t="s">
        <v>95</v>
      </c>
      <c r="M145" s="139">
        <v>85.862541</v>
      </c>
      <c r="N145" s="140">
        <v>85.862541</v>
      </c>
      <c r="O145" s="139"/>
      <c r="P145" s="139"/>
      <c r="Q145" s="139"/>
      <c r="R145" s="126">
        <v>2130701</v>
      </c>
      <c r="S145" s="126">
        <v>2130504</v>
      </c>
      <c r="T145" s="126" t="s">
        <v>59</v>
      </c>
      <c r="U145" s="234">
        <v>1</v>
      </c>
      <c r="V145" s="126" t="s">
        <v>287</v>
      </c>
      <c r="W145" s="126">
        <v>55.350972</v>
      </c>
    </row>
    <row r="146" ht="31" customHeight="1" spans="1:23">
      <c r="A146" s="156">
        <f>IF(B146="","",COUNTA(B$7:B146))</f>
        <v>95</v>
      </c>
      <c r="B146" s="156" t="s">
        <v>568</v>
      </c>
      <c r="C146" s="156" t="s">
        <v>569</v>
      </c>
      <c r="D146" s="227">
        <v>43981</v>
      </c>
      <c r="E146" s="156" t="s">
        <v>557</v>
      </c>
      <c r="F146" s="228" t="s">
        <v>570</v>
      </c>
      <c r="G146" s="156"/>
      <c r="H146" s="126" t="s">
        <v>33</v>
      </c>
      <c r="I146" s="126"/>
      <c r="J146" s="126"/>
      <c r="K146" s="156">
        <v>147</v>
      </c>
      <c r="L146" s="126" t="s">
        <v>95</v>
      </c>
      <c r="M146" s="139">
        <v>74.124716</v>
      </c>
      <c r="N146" s="140">
        <v>74.124716</v>
      </c>
      <c r="O146" s="139"/>
      <c r="P146" s="139"/>
      <c r="Q146" s="139"/>
      <c r="R146" s="126">
        <v>2130701</v>
      </c>
      <c r="S146" s="126">
        <v>2130504</v>
      </c>
      <c r="T146" s="126" t="s">
        <v>59</v>
      </c>
      <c r="U146" s="234">
        <v>1</v>
      </c>
      <c r="V146" s="126" t="s">
        <v>287</v>
      </c>
      <c r="W146" s="126">
        <v>0</v>
      </c>
    </row>
    <row r="147" ht="31" customHeight="1" spans="1:23">
      <c r="A147" s="156">
        <f>IF(B147="","",COUNTA(B$7:B147))</f>
        <v>96</v>
      </c>
      <c r="B147" s="156" t="s">
        <v>571</v>
      </c>
      <c r="C147" s="156" t="s">
        <v>572</v>
      </c>
      <c r="D147" s="227">
        <v>43981</v>
      </c>
      <c r="E147" s="156" t="s">
        <v>557</v>
      </c>
      <c r="F147" s="228" t="s">
        <v>573</v>
      </c>
      <c r="G147" s="156"/>
      <c r="H147" s="126" t="s">
        <v>33</v>
      </c>
      <c r="I147" s="126"/>
      <c r="J147" s="126"/>
      <c r="K147" s="156">
        <v>171</v>
      </c>
      <c r="L147" s="126" t="s">
        <v>95</v>
      </c>
      <c r="M147" s="139">
        <v>83.83712</v>
      </c>
      <c r="N147" s="140">
        <v>83.83712</v>
      </c>
      <c r="O147" s="139"/>
      <c r="P147" s="139"/>
      <c r="Q147" s="139"/>
      <c r="R147" s="126">
        <v>2130701</v>
      </c>
      <c r="S147" s="126">
        <v>2130504</v>
      </c>
      <c r="T147" s="126" t="s">
        <v>59</v>
      </c>
      <c r="U147" s="234">
        <v>1</v>
      </c>
      <c r="V147" s="126" t="s">
        <v>287</v>
      </c>
      <c r="W147" s="126">
        <v>0</v>
      </c>
    </row>
    <row r="148" ht="31" customHeight="1" spans="1:23">
      <c r="A148" s="156">
        <f>IF(B148="","",COUNTA(B$7:B148))</f>
        <v>97</v>
      </c>
      <c r="B148" s="156" t="s">
        <v>574</v>
      </c>
      <c r="C148" s="156" t="s">
        <v>575</v>
      </c>
      <c r="D148" s="227">
        <v>43981</v>
      </c>
      <c r="E148" s="156" t="s">
        <v>557</v>
      </c>
      <c r="F148" s="228" t="s">
        <v>576</v>
      </c>
      <c r="G148" s="156"/>
      <c r="H148" s="126" t="s">
        <v>33</v>
      </c>
      <c r="I148" s="126"/>
      <c r="J148" s="126"/>
      <c r="K148" s="156">
        <v>155</v>
      </c>
      <c r="L148" s="126" t="s">
        <v>95</v>
      </c>
      <c r="M148" s="139">
        <v>87.548757</v>
      </c>
      <c r="N148" s="140">
        <v>87.548757</v>
      </c>
      <c r="O148" s="139"/>
      <c r="P148" s="139"/>
      <c r="Q148" s="139"/>
      <c r="R148" s="126">
        <v>2130701</v>
      </c>
      <c r="S148" s="126">
        <v>2130504</v>
      </c>
      <c r="T148" s="126" t="s">
        <v>59</v>
      </c>
      <c r="U148" s="234">
        <v>1</v>
      </c>
      <c r="V148" s="126" t="s">
        <v>287</v>
      </c>
      <c r="W148" s="126">
        <v>65.169275</v>
      </c>
    </row>
    <row r="149" ht="31" customHeight="1" spans="1:23">
      <c r="A149" s="156">
        <f>IF(B149="","",COUNTA(B$7:B149))</f>
        <v>98</v>
      </c>
      <c r="B149" s="156" t="s">
        <v>577</v>
      </c>
      <c r="C149" s="156" t="s">
        <v>578</v>
      </c>
      <c r="D149" s="227">
        <v>43981</v>
      </c>
      <c r="E149" s="156" t="s">
        <v>557</v>
      </c>
      <c r="F149" s="228" t="s">
        <v>579</v>
      </c>
      <c r="G149" s="156"/>
      <c r="H149" s="126" t="s">
        <v>33</v>
      </c>
      <c r="I149" s="126"/>
      <c r="J149" s="126"/>
      <c r="K149" s="156">
        <v>171</v>
      </c>
      <c r="L149" s="126" t="s">
        <v>58</v>
      </c>
      <c r="M149" s="139">
        <v>67.392548</v>
      </c>
      <c r="N149" s="140">
        <v>67.392548</v>
      </c>
      <c r="O149" s="139"/>
      <c r="P149" s="139"/>
      <c r="Q149" s="139"/>
      <c r="R149" s="126">
        <v>2140602</v>
      </c>
      <c r="S149" s="126">
        <v>2130504</v>
      </c>
      <c r="T149" s="126" t="s">
        <v>59</v>
      </c>
      <c r="U149" s="234">
        <v>1</v>
      </c>
      <c r="V149" s="126" t="s">
        <v>287</v>
      </c>
      <c r="W149" s="126">
        <v>45.029808</v>
      </c>
    </row>
    <row r="150" ht="31" customHeight="1" spans="1:23">
      <c r="A150" s="156">
        <f>IF(B150="","",COUNTA(B$7:B150))</f>
        <v>99</v>
      </c>
      <c r="B150" s="156" t="s">
        <v>580</v>
      </c>
      <c r="C150" s="156" t="s">
        <v>581</v>
      </c>
      <c r="D150" s="227">
        <v>43981</v>
      </c>
      <c r="E150" s="156" t="s">
        <v>557</v>
      </c>
      <c r="F150" s="228" t="s">
        <v>582</v>
      </c>
      <c r="G150" s="156"/>
      <c r="H150" s="126" t="s">
        <v>33</v>
      </c>
      <c r="I150" s="126"/>
      <c r="J150" s="126"/>
      <c r="K150" s="156">
        <v>220</v>
      </c>
      <c r="L150" s="126" t="s">
        <v>58</v>
      </c>
      <c r="M150" s="139">
        <v>70.093688</v>
      </c>
      <c r="N150" s="140">
        <v>70.093688</v>
      </c>
      <c r="O150" s="139"/>
      <c r="P150" s="139"/>
      <c r="Q150" s="139"/>
      <c r="R150" s="126">
        <v>2140602</v>
      </c>
      <c r="S150" s="126">
        <v>2130504</v>
      </c>
      <c r="T150" s="126" t="s">
        <v>59</v>
      </c>
      <c r="U150" s="234">
        <v>1</v>
      </c>
      <c r="V150" s="126" t="s">
        <v>287</v>
      </c>
      <c r="W150" s="126">
        <v>46.473202</v>
      </c>
    </row>
    <row r="151" ht="31" customHeight="1" spans="1:23">
      <c r="A151" s="156">
        <f>IF(B151="","",COUNTA(B$7:B151))</f>
        <v>100</v>
      </c>
      <c r="B151" s="156" t="s">
        <v>583</v>
      </c>
      <c r="C151" s="156" t="s">
        <v>341</v>
      </c>
      <c r="D151" s="227">
        <v>43981</v>
      </c>
      <c r="E151" s="156" t="s">
        <v>557</v>
      </c>
      <c r="F151" s="228" t="s">
        <v>584</v>
      </c>
      <c r="G151" s="156"/>
      <c r="H151" s="126" t="s">
        <v>33</v>
      </c>
      <c r="I151" s="126"/>
      <c r="J151" s="126"/>
      <c r="K151" s="156">
        <v>212</v>
      </c>
      <c r="L151" s="126" t="s">
        <v>58</v>
      </c>
      <c r="M151" s="139">
        <v>89.8793</v>
      </c>
      <c r="N151" s="140">
        <v>89.8793</v>
      </c>
      <c r="O151" s="139"/>
      <c r="P151" s="139"/>
      <c r="Q151" s="139"/>
      <c r="R151" s="126">
        <v>2140602</v>
      </c>
      <c r="S151" s="126">
        <v>2130504</v>
      </c>
      <c r="T151" s="126" t="s">
        <v>59</v>
      </c>
      <c r="U151" s="234">
        <v>1</v>
      </c>
      <c r="V151" s="126" t="s">
        <v>287</v>
      </c>
      <c r="W151" s="126">
        <v>61.29333</v>
      </c>
    </row>
    <row r="152" ht="31" customHeight="1" spans="1:23">
      <c r="A152" s="156">
        <f>IF(B152="","",COUNTA(B$7:B152))</f>
        <v>101</v>
      </c>
      <c r="B152" s="156" t="s">
        <v>585</v>
      </c>
      <c r="C152" s="156" t="s">
        <v>497</v>
      </c>
      <c r="D152" s="227">
        <v>43981</v>
      </c>
      <c r="E152" s="156" t="s">
        <v>557</v>
      </c>
      <c r="F152" s="228" t="s">
        <v>586</v>
      </c>
      <c r="G152" s="156"/>
      <c r="H152" s="126" t="s">
        <v>33</v>
      </c>
      <c r="I152" s="126"/>
      <c r="J152" s="126"/>
      <c r="K152" s="156">
        <v>161</v>
      </c>
      <c r="L152" s="126" t="s">
        <v>58</v>
      </c>
      <c r="M152" s="139">
        <v>82.281521</v>
      </c>
      <c r="N152" s="140">
        <v>82.281521</v>
      </c>
      <c r="O152" s="139"/>
      <c r="P152" s="139"/>
      <c r="Q152" s="139"/>
      <c r="R152" s="126">
        <v>2140602</v>
      </c>
      <c r="S152" s="126">
        <v>2130504</v>
      </c>
      <c r="T152" s="126" t="s">
        <v>59</v>
      </c>
      <c r="U152" s="234">
        <v>1</v>
      </c>
      <c r="V152" s="126" t="s">
        <v>287</v>
      </c>
      <c r="W152" s="126">
        <v>42.150558</v>
      </c>
    </row>
    <row r="153" ht="31" customHeight="1" spans="1:23">
      <c r="A153" s="156">
        <f>IF(B153="","",COUNTA(B$7:B153))</f>
        <v>102</v>
      </c>
      <c r="B153" s="156" t="s">
        <v>587</v>
      </c>
      <c r="C153" s="156" t="s">
        <v>588</v>
      </c>
      <c r="D153" s="227">
        <v>43981</v>
      </c>
      <c r="E153" s="156" t="s">
        <v>557</v>
      </c>
      <c r="F153" s="228" t="s">
        <v>589</v>
      </c>
      <c r="G153" s="156"/>
      <c r="H153" s="126" t="s">
        <v>33</v>
      </c>
      <c r="I153" s="126"/>
      <c r="J153" s="126"/>
      <c r="K153" s="156">
        <v>163</v>
      </c>
      <c r="L153" s="126" t="s">
        <v>58</v>
      </c>
      <c r="M153" s="139">
        <v>72.505909</v>
      </c>
      <c r="N153" s="140">
        <v>72.505909</v>
      </c>
      <c r="O153" s="139"/>
      <c r="P153" s="139"/>
      <c r="Q153" s="139"/>
      <c r="R153" s="126">
        <v>2140602</v>
      </c>
      <c r="S153" s="126">
        <v>2130504</v>
      </c>
      <c r="T153" s="126" t="s">
        <v>59</v>
      </c>
      <c r="U153" s="234">
        <v>1</v>
      </c>
      <c r="V153" s="126" t="s">
        <v>287</v>
      </c>
      <c r="W153" s="126">
        <v>45.038719</v>
      </c>
    </row>
    <row r="154" ht="31" customHeight="1" spans="1:23">
      <c r="A154" s="156">
        <f>IF(B154="","",COUNTA(B$7:B154))</f>
        <v>103</v>
      </c>
      <c r="B154" s="156" t="s">
        <v>590</v>
      </c>
      <c r="C154" s="156" t="s">
        <v>591</v>
      </c>
      <c r="D154" s="227">
        <v>43997</v>
      </c>
      <c r="E154" s="156" t="s">
        <v>557</v>
      </c>
      <c r="F154" s="228" t="s">
        <v>592</v>
      </c>
      <c r="G154" s="156"/>
      <c r="H154" s="126" t="s">
        <v>33</v>
      </c>
      <c r="I154" s="126"/>
      <c r="J154" s="126"/>
      <c r="K154" s="156">
        <v>143</v>
      </c>
      <c r="L154" s="126" t="s">
        <v>95</v>
      </c>
      <c r="M154" s="139">
        <v>72.465416</v>
      </c>
      <c r="N154" s="140">
        <v>72.465416</v>
      </c>
      <c r="O154" s="139"/>
      <c r="P154" s="139"/>
      <c r="Q154" s="139"/>
      <c r="R154" s="126">
        <v>2130701</v>
      </c>
      <c r="S154" s="126">
        <v>2130504</v>
      </c>
      <c r="T154" s="126" t="s">
        <v>59</v>
      </c>
      <c r="U154" s="234">
        <v>1</v>
      </c>
      <c r="V154" s="126" t="s">
        <v>287</v>
      </c>
      <c r="W154" s="126">
        <v>45.950417</v>
      </c>
    </row>
    <row r="155" ht="31" customHeight="1" spans="1:23">
      <c r="A155" s="156">
        <f>IF(B155="","",COUNTA(B$7:B155))</f>
        <v>104</v>
      </c>
      <c r="B155" s="156" t="s">
        <v>593</v>
      </c>
      <c r="C155" s="156" t="s">
        <v>594</v>
      </c>
      <c r="D155" s="227">
        <v>43997</v>
      </c>
      <c r="E155" s="156" t="s">
        <v>557</v>
      </c>
      <c r="F155" s="228" t="s">
        <v>595</v>
      </c>
      <c r="G155" s="156"/>
      <c r="H155" s="126" t="s">
        <v>33</v>
      </c>
      <c r="I155" s="126"/>
      <c r="J155" s="126"/>
      <c r="K155" s="156">
        <v>82</v>
      </c>
      <c r="L155" s="126" t="s">
        <v>58</v>
      </c>
      <c r="M155" s="139">
        <v>88.922095</v>
      </c>
      <c r="N155" s="140">
        <v>88.922095</v>
      </c>
      <c r="O155" s="139"/>
      <c r="P155" s="139"/>
      <c r="Q155" s="139"/>
      <c r="R155" s="126">
        <v>2140602</v>
      </c>
      <c r="S155" s="126">
        <v>2130504</v>
      </c>
      <c r="T155" s="126" t="s">
        <v>59</v>
      </c>
      <c r="U155" s="234">
        <v>1</v>
      </c>
      <c r="V155" s="126" t="s">
        <v>287</v>
      </c>
      <c r="W155" s="126">
        <v>65.910093</v>
      </c>
    </row>
    <row r="156" ht="31" customHeight="1" spans="1:23">
      <c r="A156" s="156">
        <f>IF(B156="","",COUNTA(B$7:B156))</f>
        <v>105</v>
      </c>
      <c r="B156" s="156" t="s">
        <v>596</v>
      </c>
      <c r="C156" s="156" t="s">
        <v>310</v>
      </c>
      <c r="D156" s="227">
        <v>43997</v>
      </c>
      <c r="E156" s="156" t="s">
        <v>557</v>
      </c>
      <c r="F156" s="228" t="s">
        <v>597</v>
      </c>
      <c r="G156" s="156"/>
      <c r="H156" s="126" t="s">
        <v>33</v>
      </c>
      <c r="I156" s="126"/>
      <c r="J156" s="126"/>
      <c r="K156" s="156">
        <v>106</v>
      </c>
      <c r="L156" s="126" t="s">
        <v>95</v>
      </c>
      <c r="M156" s="139">
        <v>78.92333</v>
      </c>
      <c r="N156" s="140">
        <v>78.92333</v>
      </c>
      <c r="O156" s="139"/>
      <c r="P156" s="139"/>
      <c r="Q156" s="139"/>
      <c r="R156" s="126">
        <v>2130701</v>
      </c>
      <c r="S156" s="126">
        <v>2130504</v>
      </c>
      <c r="T156" s="126" t="s">
        <v>59</v>
      </c>
      <c r="U156" s="234">
        <v>1</v>
      </c>
      <c r="V156" s="126" t="s">
        <v>287</v>
      </c>
      <c r="W156" s="126">
        <v>56.611071</v>
      </c>
    </row>
    <row r="157" ht="31" customHeight="1" spans="1:23">
      <c r="A157" s="156">
        <f>IF(B157="","",COUNTA(B$7:B157))</f>
        <v>106</v>
      </c>
      <c r="B157" s="156" t="s">
        <v>598</v>
      </c>
      <c r="C157" s="156" t="s">
        <v>599</v>
      </c>
      <c r="D157" s="227">
        <v>43997</v>
      </c>
      <c r="E157" s="156" t="s">
        <v>557</v>
      </c>
      <c r="F157" s="228" t="s">
        <v>600</v>
      </c>
      <c r="G157" s="236"/>
      <c r="H157" s="126" t="s">
        <v>33</v>
      </c>
      <c r="I157" s="126"/>
      <c r="J157" s="126"/>
      <c r="K157" s="156">
        <v>159</v>
      </c>
      <c r="L157" s="126" t="s">
        <v>34</v>
      </c>
      <c r="M157" s="139">
        <v>419</v>
      </c>
      <c r="N157" s="140">
        <v>419</v>
      </c>
      <c r="O157" s="139"/>
      <c r="P157" s="139"/>
      <c r="Q157" s="139"/>
      <c r="R157" s="126">
        <v>2130504</v>
      </c>
      <c r="S157" s="126">
        <v>2130504</v>
      </c>
      <c r="T157" s="126" t="s">
        <v>35</v>
      </c>
      <c r="U157" s="234">
        <v>0</v>
      </c>
      <c r="V157" s="126" t="s">
        <v>287</v>
      </c>
      <c r="W157" s="126">
        <v>354.618068</v>
      </c>
    </row>
    <row r="158" ht="31" customHeight="1" spans="1:23">
      <c r="A158" s="156">
        <f>IF(B158="","",COUNTA(B$7:B158))</f>
        <v>107</v>
      </c>
      <c r="B158" s="156" t="s">
        <v>601</v>
      </c>
      <c r="C158" s="156" t="s">
        <v>602</v>
      </c>
      <c r="D158" s="227">
        <v>43997</v>
      </c>
      <c r="E158" s="156" t="s">
        <v>557</v>
      </c>
      <c r="F158" s="228" t="s">
        <v>603</v>
      </c>
      <c r="G158" s="236"/>
      <c r="H158" s="126" t="s">
        <v>33</v>
      </c>
      <c r="I158" s="126"/>
      <c r="J158" s="126"/>
      <c r="K158" s="156">
        <v>147</v>
      </c>
      <c r="L158" s="126" t="s">
        <v>34</v>
      </c>
      <c r="M158" s="139">
        <v>562</v>
      </c>
      <c r="N158" s="140">
        <v>562</v>
      </c>
      <c r="O158" s="139"/>
      <c r="P158" s="139"/>
      <c r="Q158" s="139"/>
      <c r="R158" s="126">
        <v>2130504</v>
      </c>
      <c r="S158" s="126">
        <v>2130504</v>
      </c>
      <c r="T158" s="126" t="s">
        <v>35</v>
      </c>
      <c r="U158" s="234">
        <v>0</v>
      </c>
      <c r="V158" s="126" t="s">
        <v>287</v>
      </c>
      <c r="W158" s="126">
        <v>470.707241</v>
      </c>
    </row>
    <row r="159" ht="31" customHeight="1" spans="1:23">
      <c r="A159" s="156">
        <f>IF(B159="","",COUNTA(B$7:B159))</f>
        <v>108</v>
      </c>
      <c r="B159" s="156" t="s">
        <v>604</v>
      </c>
      <c r="C159" s="156" t="s">
        <v>310</v>
      </c>
      <c r="D159" s="227">
        <v>43997</v>
      </c>
      <c r="E159" s="156" t="s">
        <v>557</v>
      </c>
      <c r="F159" s="228" t="s">
        <v>605</v>
      </c>
      <c r="G159" s="236"/>
      <c r="H159" s="126" t="s">
        <v>33</v>
      </c>
      <c r="I159" s="126"/>
      <c r="J159" s="126"/>
      <c r="K159" s="156">
        <v>122</v>
      </c>
      <c r="L159" s="126" t="s">
        <v>34</v>
      </c>
      <c r="M159" s="139">
        <v>537</v>
      </c>
      <c r="N159" s="140">
        <v>537</v>
      </c>
      <c r="O159" s="139"/>
      <c r="P159" s="139"/>
      <c r="Q159" s="139"/>
      <c r="R159" s="126">
        <v>2130504</v>
      </c>
      <c r="S159" s="126">
        <v>2130504</v>
      </c>
      <c r="T159" s="126" t="s">
        <v>35</v>
      </c>
      <c r="U159" s="234">
        <v>0</v>
      </c>
      <c r="V159" s="126" t="s">
        <v>287</v>
      </c>
      <c r="W159" s="126">
        <v>437.974034</v>
      </c>
    </row>
    <row r="160" ht="31" customHeight="1" spans="1:23">
      <c r="A160" s="156">
        <f>IF(B160="","",COUNTA(B$7:B160))</f>
        <v>109</v>
      </c>
      <c r="B160" s="156" t="s">
        <v>606</v>
      </c>
      <c r="C160" s="156" t="s">
        <v>607</v>
      </c>
      <c r="D160" s="227">
        <v>43997</v>
      </c>
      <c r="E160" s="156" t="s">
        <v>557</v>
      </c>
      <c r="F160" s="228" t="s">
        <v>608</v>
      </c>
      <c r="G160" s="236"/>
      <c r="H160" s="126" t="s">
        <v>33</v>
      </c>
      <c r="I160" s="126"/>
      <c r="J160" s="126"/>
      <c r="K160" s="156">
        <v>118</v>
      </c>
      <c r="L160" s="126" t="s">
        <v>34</v>
      </c>
      <c r="M160" s="139">
        <v>497</v>
      </c>
      <c r="N160" s="140">
        <v>497</v>
      </c>
      <c r="O160" s="139"/>
      <c r="P160" s="139"/>
      <c r="Q160" s="139"/>
      <c r="R160" s="126">
        <v>2130504</v>
      </c>
      <c r="S160" s="126">
        <v>2130504</v>
      </c>
      <c r="T160" s="126" t="s">
        <v>35</v>
      </c>
      <c r="U160" s="234">
        <v>0</v>
      </c>
      <c r="V160" s="126" t="s">
        <v>287</v>
      </c>
      <c r="W160" s="126">
        <v>422.34948</v>
      </c>
    </row>
    <row r="161" ht="31" customHeight="1" spans="1:23">
      <c r="A161" s="156">
        <f>IF(B161="","",COUNTA(B$7:B161))</f>
        <v>110</v>
      </c>
      <c r="B161" s="156" t="s">
        <v>609</v>
      </c>
      <c r="C161" s="156" t="s">
        <v>610</v>
      </c>
      <c r="D161" s="227">
        <v>43997</v>
      </c>
      <c r="E161" s="156" t="s">
        <v>557</v>
      </c>
      <c r="F161" s="228" t="s">
        <v>611</v>
      </c>
      <c r="G161" s="236"/>
      <c r="H161" s="126" t="s">
        <v>33</v>
      </c>
      <c r="I161" s="126"/>
      <c r="J161" s="126"/>
      <c r="K161" s="156">
        <v>366</v>
      </c>
      <c r="L161" s="126" t="s">
        <v>34</v>
      </c>
      <c r="M161" s="139">
        <v>437</v>
      </c>
      <c r="N161" s="140">
        <v>437</v>
      </c>
      <c r="O161" s="139"/>
      <c r="P161" s="139"/>
      <c r="Q161" s="139"/>
      <c r="R161" s="126">
        <v>2130504</v>
      </c>
      <c r="S161" s="126">
        <v>2130504</v>
      </c>
      <c r="T161" s="126" t="s">
        <v>35</v>
      </c>
      <c r="U161" s="234">
        <v>0</v>
      </c>
      <c r="V161" s="126" t="s">
        <v>287</v>
      </c>
      <c r="W161" s="126">
        <v>328.639359</v>
      </c>
    </row>
    <row r="162" ht="31" customHeight="1" spans="1:23">
      <c r="A162" s="156">
        <f>IF(B162="","",COUNTA(B$7:B162))</f>
        <v>111</v>
      </c>
      <c r="B162" s="156" t="s">
        <v>612</v>
      </c>
      <c r="C162" s="156" t="s">
        <v>613</v>
      </c>
      <c r="D162" s="227">
        <v>43997</v>
      </c>
      <c r="E162" s="156" t="s">
        <v>557</v>
      </c>
      <c r="F162" s="228" t="s">
        <v>614</v>
      </c>
      <c r="G162" s="236"/>
      <c r="H162" s="126" t="s">
        <v>33</v>
      </c>
      <c r="I162" s="126"/>
      <c r="J162" s="126"/>
      <c r="K162" s="156">
        <v>293</v>
      </c>
      <c r="L162" s="126" t="s">
        <v>34</v>
      </c>
      <c r="M162" s="139">
        <v>566</v>
      </c>
      <c r="N162" s="140">
        <v>566</v>
      </c>
      <c r="O162" s="139"/>
      <c r="P162" s="139"/>
      <c r="Q162" s="139"/>
      <c r="R162" s="126">
        <v>2130504</v>
      </c>
      <c r="S162" s="126">
        <v>2130504</v>
      </c>
      <c r="T162" s="126" t="s">
        <v>35</v>
      </c>
      <c r="U162" s="234">
        <v>0</v>
      </c>
      <c r="V162" s="126" t="s">
        <v>287</v>
      </c>
      <c r="W162" s="126">
        <v>490.999978</v>
      </c>
    </row>
    <row r="163" ht="31" customHeight="1" spans="1:23">
      <c r="A163" s="156">
        <f>IF(B163="","",COUNTA(B$7:B163))</f>
        <v>112</v>
      </c>
      <c r="B163" s="156" t="s">
        <v>615</v>
      </c>
      <c r="C163" s="156" t="s">
        <v>616</v>
      </c>
      <c r="D163" s="227">
        <v>43997</v>
      </c>
      <c r="E163" s="156" t="s">
        <v>557</v>
      </c>
      <c r="F163" s="228" t="s">
        <v>617</v>
      </c>
      <c r="G163" s="236"/>
      <c r="H163" s="126" t="s">
        <v>33</v>
      </c>
      <c r="I163" s="126"/>
      <c r="J163" s="126"/>
      <c r="K163" s="156">
        <v>184</v>
      </c>
      <c r="L163" s="126" t="s">
        <v>34</v>
      </c>
      <c r="M163" s="139">
        <v>298</v>
      </c>
      <c r="N163" s="140">
        <v>298</v>
      </c>
      <c r="O163" s="139"/>
      <c r="P163" s="139"/>
      <c r="Q163" s="139"/>
      <c r="R163" s="126">
        <v>2130504</v>
      </c>
      <c r="S163" s="126">
        <v>2130504</v>
      </c>
      <c r="T163" s="126" t="s">
        <v>35</v>
      </c>
      <c r="U163" s="234">
        <v>0</v>
      </c>
      <c r="V163" s="126" t="s">
        <v>287</v>
      </c>
      <c r="W163" s="126">
        <v>210.287943</v>
      </c>
    </row>
    <row r="164" ht="31" customHeight="1" spans="1:23">
      <c r="A164" s="156">
        <f>IF(B164="","",COUNTA(B$7:B164))</f>
        <v>113</v>
      </c>
      <c r="B164" s="156" t="s">
        <v>618</v>
      </c>
      <c r="C164" s="156" t="s">
        <v>619</v>
      </c>
      <c r="D164" s="227">
        <v>43997</v>
      </c>
      <c r="E164" s="156" t="s">
        <v>557</v>
      </c>
      <c r="F164" s="228" t="s">
        <v>620</v>
      </c>
      <c r="G164" s="156"/>
      <c r="H164" s="126" t="s">
        <v>33</v>
      </c>
      <c r="I164" s="126"/>
      <c r="J164" s="126"/>
      <c r="K164" s="156">
        <v>244</v>
      </c>
      <c r="L164" s="126" t="s">
        <v>375</v>
      </c>
      <c r="M164" s="139">
        <v>303.216782</v>
      </c>
      <c r="N164" s="140">
        <v>303.216782</v>
      </c>
      <c r="O164" s="139"/>
      <c r="P164" s="139"/>
      <c r="Q164" s="139"/>
      <c r="R164" s="126">
        <v>2110402</v>
      </c>
      <c r="S164" s="126">
        <v>2130504</v>
      </c>
      <c r="T164" s="126" t="s">
        <v>59</v>
      </c>
      <c r="U164" s="234">
        <v>1</v>
      </c>
      <c r="V164" s="126" t="s">
        <v>287</v>
      </c>
      <c r="W164" s="126">
        <v>294.011952</v>
      </c>
    </row>
    <row r="165" ht="31" customHeight="1" spans="1:23">
      <c r="A165" s="156"/>
      <c r="B165" s="156"/>
      <c r="C165" s="156"/>
      <c r="D165" s="227"/>
      <c r="E165" s="156"/>
      <c r="F165" s="156"/>
      <c r="G165" s="156"/>
      <c r="H165" s="126" t="s">
        <v>33</v>
      </c>
      <c r="I165" s="126"/>
      <c r="J165" s="126"/>
      <c r="K165" s="156"/>
      <c r="L165" s="126" t="s">
        <v>58</v>
      </c>
      <c r="M165" s="139">
        <v>371.422619</v>
      </c>
      <c r="N165" s="140">
        <v>371.422619</v>
      </c>
      <c r="O165" s="139"/>
      <c r="P165" s="139"/>
      <c r="Q165" s="139"/>
      <c r="R165" s="126">
        <v>2140602</v>
      </c>
      <c r="S165" s="126">
        <v>2130504</v>
      </c>
      <c r="T165" s="126" t="s">
        <v>59</v>
      </c>
      <c r="U165" s="234"/>
      <c r="V165" s="126" t="s">
        <v>287</v>
      </c>
      <c r="W165" s="126">
        <v>144.801509</v>
      </c>
    </row>
    <row r="166" ht="31" customHeight="1" spans="1:23">
      <c r="A166" s="156">
        <f>IF(B166="","",COUNTA(B$7:B166))</f>
        <v>114</v>
      </c>
      <c r="B166" s="156" t="s">
        <v>621</v>
      </c>
      <c r="C166" s="156" t="s">
        <v>622</v>
      </c>
      <c r="D166" s="227">
        <v>43997</v>
      </c>
      <c r="E166" s="156" t="s">
        <v>557</v>
      </c>
      <c r="F166" s="228" t="s">
        <v>623</v>
      </c>
      <c r="G166" s="236"/>
      <c r="H166" s="126" t="s">
        <v>33</v>
      </c>
      <c r="I166" s="126"/>
      <c r="J166" s="126"/>
      <c r="K166" s="156">
        <v>12</v>
      </c>
      <c r="L166" s="126" t="s">
        <v>58</v>
      </c>
      <c r="M166" s="139">
        <v>148</v>
      </c>
      <c r="N166" s="140">
        <v>148</v>
      </c>
      <c r="O166" s="139"/>
      <c r="P166" s="139"/>
      <c r="Q166" s="139"/>
      <c r="R166" s="126">
        <v>2140602</v>
      </c>
      <c r="S166" s="126">
        <v>2130504</v>
      </c>
      <c r="T166" s="126" t="s">
        <v>59</v>
      </c>
      <c r="U166" s="234">
        <v>1</v>
      </c>
      <c r="V166" s="126" t="s">
        <v>287</v>
      </c>
      <c r="W166" s="126">
        <v>135.648577</v>
      </c>
    </row>
    <row r="167" ht="31" customHeight="1" spans="1:23">
      <c r="A167" s="156">
        <f>IF(B167="","",COUNTA(B$7:B167))</f>
        <v>115</v>
      </c>
      <c r="B167" s="156" t="s">
        <v>624</v>
      </c>
      <c r="C167" s="156" t="s">
        <v>625</v>
      </c>
      <c r="D167" s="227">
        <v>43997</v>
      </c>
      <c r="E167" s="156" t="s">
        <v>557</v>
      </c>
      <c r="F167" s="228" t="s">
        <v>626</v>
      </c>
      <c r="G167" s="236"/>
      <c r="H167" s="126" t="s">
        <v>33</v>
      </c>
      <c r="I167" s="126"/>
      <c r="J167" s="126"/>
      <c r="K167" s="156">
        <v>110</v>
      </c>
      <c r="L167" s="126" t="s">
        <v>58</v>
      </c>
      <c r="M167" s="139">
        <v>815</v>
      </c>
      <c r="N167" s="140">
        <v>815</v>
      </c>
      <c r="O167" s="139"/>
      <c r="P167" s="139"/>
      <c r="Q167" s="139"/>
      <c r="R167" s="126">
        <v>2140602</v>
      </c>
      <c r="S167" s="126">
        <v>2130504</v>
      </c>
      <c r="T167" s="126" t="s">
        <v>59</v>
      </c>
      <c r="U167" s="234">
        <v>1</v>
      </c>
      <c r="V167" s="126" t="s">
        <v>287</v>
      </c>
      <c r="W167" s="126">
        <v>622.9392</v>
      </c>
    </row>
    <row r="168" ht="31" customHeight="1" spans="1:23">
      <c r="A168" s="156">
        <f>IF(B168="","",COUNTA(B$7:B168))</f>
        <v>116</v>
      </c>
      <c r="B168" s="156" t="s">
        <v>627</v>
      </c>
      <c r="C168" s="156" t="s">
        <v>628</v>
      </c>
      <c r="D168" s="227">
        <v>44027</v>
      </c>
      <c r="E168" s="156" t="s">
        <v>420</v>
      </c>
      <c r="F168" s="228" t="s">
        <v>629</v>
      </c>
      <c r="G168" s="236" t="s">
        <v>33</v>
      </c>
      <c r="H168" s="126"/>
      <c r="I168" s="126"/>
      <c r="J168" s="126"/>
      <c r="K168" s="156">
        <v>70</v>
      </c>
      <c r="L168" s="126" t="s">
        <v>92</v>
      </c>
      <c r="M168" s="139">
        <v>4000</v>
      </c>
      <c r="N168" s="140">
        <v>4000</v>
      </c>
      <c r="O168" s="139"/>
      <c r="P168" s="139"/>
      <c r="Q168" s="139"/>
      <c r="R168" s="126">
        <v>2130153</v>
      </c>
      <c r="S168" s="126">
        <v>2130505</v>
      </c>
      <c r="T168" s="126" t="s">
        <v>59</v>
      </c>
      <c r="U168" s="234">
        <v>1</v>
      </c>
      <c r="V168" s="126" t="s">
        <v>287</v>
      </c>
      <c r="W168" s="126">
        <v>3615.030345</v>
      </c>
    </row>
    <row r="169" ht="31" customHeight="1" spans="1:23">
      <c r="A169" s="156">
        <f>IF(B169="","",COUNTA(B$7:B169))</f>
        <v>117</v>
      </c>
      <c r="B169" s="156" t="s">
        <v>630</v>
      </c>
      <c r="C169" s="156" t="s">
        <v>631</v>
      </c>
      <c r="D169" s="227">
        <v>44012</v>
      </c>
      <c r="E169" s="156" t="s">
        <v>557</v>
      </c>
      <c r="F169" s="228" t="s">
        <v>632</v>
      </c>
      <c r="G169" s="236"/>
      <c r="H169" s="126" t="s">
        <v>33</v>
      </c>
      <c r="I169" s="126"/>
      <c r="J169" s="126"/>
      <c r="K169" s="156">
        <v>3000</v>
      </c>
      <c r="L169" s="126" t="s">
        <v>278</v>
      </c>
      <c r="M169" s="139">
        <v>39.07</v>
      </c>
      <c r="N169" s="140"/>
      <c r="O169" s="139">
        <v>39.07</v>
      </c>
      <c r="P169" s="139"/>
      <c r="Q169" s="139"/>
      <c r="R169" s="156">
        <v>2130335</v>
      </c>
      <c r="S169" s="126">
        <v>2130504</v>
      </c>
      <c r="T169" s="126" t="s">
        <v>59</v>
      </c>
      <c r="U169" s="234">
        <v>1</v>
      </c>
      <c r="V169" s="126" t="s">
        <v>287</v>
      </c>
      <c r="W169" s="126">
        <v>0</v>
      </c>
    </row>
    <row r="170" ht="31" customHeight="1" spans="1:23">
      <c r="A170" s="156"/>
      <c r="B170" s="156"/>
      <c r="C170" s="156"/>
      <c r="D170" s="156"/>
      <c r="E170" s="156"/>
      <c r="F170" s="156"/>
      <c r="G170" s="236"/>
      <c r="H170" s="126" t="s">
        <v>33</v>
      </c>
      <c r="I170" s="126"/>
      <c r="J170" s="126"/>
      <c r="K170" s="156"/>
      <c r="L170" s="126" t="s">
        <v>112</v>
      </c>
      <c r="M170" s="139">
        <v>21.95</v>
      </c>
      <c r="N170" s="140"/>
      <c r="O170" s="139">
        <v>21.95</v>
      </c>
      <c r="P170" s="139"/>
      <c r="Q170" s="139"/>
      <c r="R170" s="126">
        <v>2130153</v>
      </c>
      <c r="S170" s="126">
        <v>2130504</v>
      </c>
      <c r="T170" s="126" t="s">
        <v>59</v>
      </c>
      <c r="U170" s="234"/>
      <c r="V170" s="126" t="s">
        <v>287</v>
      </c>
      <c r="W170" s="126">
        <v>0</v>
      </c>
    </row>
    <row r="171" ht="31" customHeight="1" spans="1:23">
      <c r="A171" s="156"/>
      <c r="B171" s="156"/>
      <c r="C171" s="156"/>
      <c r="D171" s="156"/>
      <c r="E171" s="156"/>
      <c r="F171" s="156"/>
      <c r="G171" s="236"/>
      <c r="H171" s="126" t="s">
        <v>33</v>
      </c>
      <c r="I171" s="126"/>
      <c r="J171" s="126"/>
      <c r="K171" s="156"/>
      <c r="L171" s="126" t="s">
        <v>58</v>
      </c>
      <c r="M171" s="139">
        <v>439.079262</v>
      </c>
      <c r="N171" s="140">
        <v>439.079262</v>
      </c>
      <c r="O171" s="139"/>
      <c r="P171" s="139"/>
      <c r="Q171" s="139"/>
      <c r="R171" s="126">
        <v>2140602</v>
      </c>
      <c r="S171" s="126">
        <v>2130504</v>
      </c>
      <c r="T171" s="126" t="s">
        <v>59</v>
      </c>
      <c r="U171" s="234"/>
      <c r="V171" s="126" t="s">
        <v>287</v>
      </c>
      <c r="W171" s="126">
        <v>368</v>
      </c>
    </row>
    <row r="172" ht="31" customHeight="1" spans="1:23">
      <c r="A172" s="156"/>
      <c r="B172" s="156"/>
      <c r="C172" s="156"/>
      <c r="D172" s="156"/>
      <c r="E172" s="156"/>
      <c r="F172" s="156"/>
      <c r="G172" s="236"/>
      <c r="H172" s="126" t="s">
        <v>33</v>
      </c>
      <c r="I172" s="126"/>
      <c r="J172" s="126"/>
      <c r="K172" s="156"/>
      <c r="L172" s="126" t="s">
        <v>276</v>
      </c>
      <c r="M172" s="139">
        <v>93.03</v>
      </c>
      <c r="N172" s="140"/>
      <c r="O172" s="139">
        <v>93.03</v>
      </c>
      <c r="P172" s="139"/>
      <c r="Q172" s="139"/>
      <c r="R172" s="126">
        <v>2130299</v>
      </c>
      <c r="S172" s="126">
        <v>2130504</v>
      </c>
      <c r="T172" s="126" t="s">
        <v>59</v>
      </c>
      <c r="U172" s="234"/>
      <c r="V172" s="126" t="s">
        <v>287</v>
      </c>
      <c r="W172" s="126">
        <v>60.6367</v>
      </c>
    </row>
    <row r="173" ht="31" customHeight="1" spans="1:23">
      <c r="A173" s="156"/>
      <c r="B173" s="156"/>
      <c r="C173" s="156"/>
      <c r="D173" s="156"/>
      <c r="E173" s="156"/>
      <c r="F173" s="156"/>
      <c r="G173" s="236"/>
      <c r="H173" s="126" t="s">
        <v>33</v>
      </c>
      <c r="I173" s="126"/>
      <c r="J173" s="126"/>
      <c r="K173" s="156"/>
      <c r="L173" s="126" t="s">
        <v>275</v>
      </c>
      <c r="M173" s="139">
        <v>58</v>
      </c>
      <c r="N173" s="140"/>
      <c r="O173" s="139">
        <v>58</v>
      </c>
      <c r="P173" s="139"/>
      <c r="Q173" s="139"/>
      <c r="R173" s="126">
        <v>2130199</v>
      </c>
      <c r="S173" s="126">
        <v>2130504</v>
      </c>
      <c r="T173" s="126" t="s">
        <v>59</v>
      </c>
      <c r="U173" s="234"/>
      <c r="V173" s="126" t="s">
        <v>287</v>
      </c>
      <c r="W173" s="126">
        <v>0</v>
      </c>
    </row>
    <row r="174" ht="31" customHeight="1" spans="1:23">
      <c r="A174" s="156"/>
      <c r="B174" s="156"/>
      <c r="C174" s="156"/>
      <c r="D174" s="156"/>
      <c r="E174" s="156"/>
      <c r="F174" s="156"/>
      <c r="G174" s="236"/>
      <c r="H174" s="126" t="s">
        <v>33</v>
      </c>
      <c r="I174" s="126"/>
      <c r="J174" s="126"/>
      <c r="K174" s="156"/>
      <c r="L174" s="126" t="s">
        <v>277</v>
      </c>
      <c r="M174" s="139">
        <v>445</v>
      </c>
      <c r="N174" s="140"/>
      <c r="O174" s="139">
        <v>445</v>
      </c>
      <c r="P174" s="139"/>
      <c r="Q174" s="139"/>
      <c r="R174" s="126">
        <v>2130701</v>
      </c>
      <c r="S174" s="126">
        <v>2130504</v>
      </c>
      <c r="T174" s="126" t="s">
        <v>59</v>
      </c>
      <c r="U174" s="234"/>
      <c r="V174" s="126" t="s">
        <v>287</v>
      </c>
      <c r="W174" s="126">
        <v>439</v>
      </c>
    </row>
    <row r="175" ht="31" customHeight="1" spans="1:23">
      <c r="A175" s="156"/>
      <c r="B175" s="156"/>
      <c r="C175" s="156"/>
      <c r="D175" s="156"/>
      <c r="E175" s="156"/>
      <c r="F175" s="156"/>
      <c r="G175" s="236"/>
      <c r="H175" s="126" t="s">
        <v>33</v>
      </c>
      <c r="I175" s="126"/>
      <c r="J175" s="126"/>
      <c r="K175" s="156"/>
      <c r="L175" s="126" t="s">
        <v>95</v>
      </c>
      <c r="M175" s="139">
        <v>803</v>
      </c>
      <c r="N175" s="140">
        <v>803</v>
      </c>
      <c r="O175" s="139"/>
      <c r="P175" s="139"/>
      <c r="Q175" s="139"/>
      <c r="R175" s="126">
        <v>2130701</v>
      </c>
      <c r="S175" s="126">
        <v>2130504</v>
      </c>
      <c r="T175" s="126" t="s">
        <v>59</v>
      </c>
      <c r="U175" s="234"/>
      <c r="V175" s="126" t="s">
        <v>287</v>
      </c>
      <c r="W175" s="126">
        <v>755</v>
      </c>
    </row>
    <row r="176" ht="31" customHeight="1" spans="1:23">
      <c r="A176" s="156"/>
      <c r="B176" s="156"/>
      <c r="C176" s="156"/>
      <c r="D176" s="156"/>
      <c r="E176" s="156"/>
      <c r="F176" s="156"/>
      <c r="G176" s="236"/>
      <c r="H176" s="126" t="s">
        <v>33</v>
      </c>
      <c r="I176" s="126"/>
      <c r="J176" s="126"/>
      <c r="K176" s="156"/>
      <c r="L176" s="126" t="s">
        <v>131</v>
      </c>
      <c r="M176" s="139">
        <v>299</v>
      </c>
      <c r="N176" s="140">
        <v>299</v>
      </c>
      <c r="O176" s="139"/>
      <c r="P176" s="139"/>
      <c r="Q176" s="139"/>
      <c r="R176" s="126">
        <v>2210105</v>
      </c>
      <c r="S176" s="126">
        <v>2130504</v>
      </c>
      <c r="T176" s="126" t="s">
        <v>59</v>
      </c>
      <c r="U176" s="234"/>
      <c r="V176" s="126" t="s">
        <v>287</v>
      </c>
      <c r="W176" s="126">
        <v>299</v>
      </c>
    </row>
    <row r="177" ht="31" customHeight="1" spans="1:23">
      <c r="A177" s="156">
        <f>IF(B177="","",COUNTA(B$7:B177))</f>
        <v>118</v>
      </c>
      <c r="B177" s="156" t="s">
        <v>633</v>
      </c>
      <c r="C177" s="156" t="s">
        <v>634</v>
      </c>
      <c r="D177" s="227">
        <v>44005</v>
      </c>
      <c r="E177" s="156" t="s">
        <v>353</v>
      </c>
      <c r="F177" s="228" t="s">
        <v>635</v>
      </c>
      <c r="G177" s="236" t="s">
        <v>33</v>
      </c>
      <c r="H177" s="126"/>
      <c r="I177" s="126"/>
      <c r="J177" s="126"/>
      <c r="K177" s="156">
        <v>98</v>
      </c>
      <c r="L177" s="126" t="s">
        <v>58</v>
      </c>
      <c r="M177" s="139">
        <v>500</v>
      </c>
      <c r="N177" s="140">
        <v>500</v>
      </c>
      <c r="O177" s="139"/>
      <c r="P177" s="139"/>
      <c r="Q177" s="139"/>
      <c r="R177" s="126">
        <v>2140602</v>
      </c>
      <c r="S177" s="126">
        <v>2130505</v>
      </c>
      <c r="T177" s="126" t="s">
        <v>59</v>
      </c>
      <c r="U177" s="234">
        <v>1</v>
      </c>
      <c r="V177" s="126" t="s">
        <v>287</v>
      </c>
      <c r="W177" s="126">
        <v>388.412545</v>
      </c>
    </row>
    <row r="178" ht="31" customHeight="1" spans="1:23">
      <c r="A178" s="168">
        <f>IF(B178="","",COUNTA(B$7:B178))</f>
        <v>119</v>
      </c>
      <c r="B178" s="168" t="s">
        <v>636</v>
      </c>
      <c r="C178" s="168" t="s">
        <v>637</v>
      </c>
      <c r="D178" s="229">
        <v>44022</v>
      </c>
      <c r="E178" s="168" t="s">
        <v>334</v>
      </c>
      <c r="F178" s="230" t="s">
        <v>638</v>
      </c>
      <c r="G178" s="168" t="s">
        <v>33</v>
      </c>
      <c r="H178" s="126"/>
      <c r="I178" s="126"/>
      <c r="J178" s="126"/>
      <c r="K178" s="168">
        <v>761</v>
      </c>
      <c r="L178" s="126" t="s">
        <v>34</v>
      </c>
      <c r="M178" s="139">
        <v>1268</v>
      </c>
      <c r="N178" s="140">
        <v>1268</v>
      </c>
      <c r="O178" s="139"/>
      <c r="P178" s="139"/>
      <c r="Q178" s="139"/>
      <c r="R178" s="126">
        <v>2130504</v>
      </c>
      <c r="S178" s="126">
        <v>2130505</v>
      </c>
      <c r="T178" s="126" t="s">
        <v>35</v>
      </c>
      <c r="U178" s="235">
        <v>0.364691804493915</v>
      </c>
      <c r="V178" s="126" t="s">
        <v>287</v>
      </c>
      <c r="W178" s="126">
        <v>1268</v>
      </c>
    </row>
    <row r="179" ht="31" customHeight="1" spans="1:23">
      <c r="A179" s="168"/>
      <c r="B179" s="168"/>
      <c r="C179" s="168"/>
      <c r="D179" s="168"/>
      <c r="E179" s="168"/>
      <c r="F179" s="168"/>
      <c r="G179" s="168" t="s">
        <v>33</v>
      </c>
      <c r="H179" s="126"/>
      <c r="I179" s="126"/>
      <c r="J179" s="126"/>
      <c r="K179" s="168"/>
      <c r="L179" s="126" t="s">
        <v>95</v>
      </c>
      <c r="M179" s="139">
        <v>219</v>
      </c>
      <c r="N179" s="140">
        <v>219</v>
      </c>
      <c r="O179" s="139"/>
      <c r="P179" s="139"/>
      <c r="Q179" s="139"/>
      <c r="R179" s="126">
        <v>2130701</v>
      </c>
      <c r="S179" s="126">
        <v>2130505</v>
      </c>
      <c r="T179" s="126" t="s">
        <v>59</v>
      </c>
      <c r="U179" s="235"/>
      <c r="V179" s="126" t="s">
        <v>287</v>
      </c>
      <c r="W179" s="126">
        <v>0</v>
      </c>
    </row>
    <row r="180" ht="31" customHeight="1" spans="1:23">
      <c r="A180" s="168"/>
      <c r="B180" s="168"/>
      <c r="C180" s="168"/>
      <c r="D180" s="168"/>
      <c r="E180" s="168"/>
      <c r="F180" s="168"/>
      <c r="G180" s="168" t="s">
        <v>33</v>
      </c>
      <c r="H180" s="126"/>
      <c r="I180" s="126"/>
      <c r="J180" s="126"/>
      <c r="K180" s="168"/>
      <c r="L180" s="126" t="s">
        <v>131</v>
      </c>
      <c r="M180" s="139">
        <v>508.881698</v>
      </c>
      <c r="N180" s="140">
        <v>508.881698</v>
      </c>
      <c r="O180" s="139"/>
      <c r="P180" s="139"/>
      <c r="Q180" s="139"/>
      <c r="R180" s="126">
        <v>2210105</v>
      </c>
      <c r="S180" s="126">
        <v>2130505</v>
      </c>
      <c r="T180" s="126" t="s">
        <v>59</v>
      </c>
      <c r="U180" s="235"/>
      <c r="V180" s="126" t="s">
        <v>287</v>
      </c>
      <c r="W180" s="126">
        <v>354.33413</v>
      </c>
    </row>
    <row r="181" ht="31" customHeight="1" spans="1:23">
      <c r="A181" s="243">
        <f>IF(B181="","",COUNTA(B$7:B181))</f>
        <v>120</v>
      </c>
      <c r="B181" s="243" t="s">
        <v>639</v>
      </c>
      <c r="C181" s="243" t="s">
        <v>640</v>
      </c>
      <c r="D181" s="229">
        <v>44012</v>
      </c>
      <c r="E181" s="243" t="s">
        <v>557</v>
      </c>
      <c r="F181" s="244" t="s">
        <v>641</v>
      </c>
      <c r="G181" s="236"/>
      <c r="H181" s="126" t="s">
        <v>33</v>
      </c>
      <c r="I181" s="126"/>
      <c r="J181" s="126"/>
      <c r="K181" s="243">
        <v>2816</v>
      </c>
      <c r="L181" s="126" t="s">
        <v>375</v>
      </c>
      <c r="M181" s="139">
        <v>200</v>
      </c>
      <c r="N181" s="140">
        <v>200</v>
      </c>
      <c r="O181" s="139"/>
      <c r="P181" s="139"/>
      <c r="Q181" s="139"/>
      <c r="R181" s="126">
        <v>2110402</v>
      </c>
      <c r="S181" s="126">
        <v>2130504</v>
      </c>
      <c r="T181" s="126" t="s">
        <v>59</v>
      </c>
      <c r="U181" s="235">
        <v>1</v>
      </c>
      <c r="V181" s="126" t="s">
        <v>287</v>
      </c>
      <c r="W181" s="126"/>
    </row>
    <row r="182" ht="31" customHeight="1" spans="1:23">
      <c r="A182" s="243">
        <f>IF(B182="","",COUNTA(B$7:B182))</f>
        <v>121</v>
      </c>
      <c r="B182" s="243" t="s">
        <v>642</v>
      </c>
      <c r="C182" s="243" t="s">
        <v>643</v>
      </c>
      <c r="D182" s="229">
        <v>44032</v>
      </c>
      <c r="E182" s="243" t="s">
        <v>448</v>
      </c>
      <c r="F182" s="244" t="s">
        <v>644</v>
      </c>
      <c r="G182" s="236"/>
      <c r="H182" s="126" t="s">
        <v>33</v>
      </c>
      <c r="I182" s="126"/>
      <c r="J182" s="126"/>
      <c r="K182" s="243">
        <v>972</v>
      </c>
      <c r="L182" s="126" t="s">
        <v>375</v>
      </c>
      <c r="M182" s="139">
        <v>300</v>
      </c>
      <c r="N182" s="140">
        <v>300</v>
      </c>
      <c r="O182" s="139"/>
      <c r="P182" s="139"/>
      <c r="Q182" s="139"/>
      <c r="R182" s="126">
        <v>2110402</v>
      </c>
      <c r="S182" s="126">
        <v>2130504</v>
      </c>
      <c r="T182" s="126" t="s">
        <v>59</v>
      </c>
      <c r="U182" s="235">
        <v>1</v>
      </c>
      <c r="V182" s="126" t="s">
        <v>287</v>
      </c>
      <c r="W182" s="126"/>
    </row>
    <row r="183" ht="31" customHeight="1" spans="1:23">
      <c r="A183" s="168">
        <f>IF(B183="","",COUNTA(B$7:B183))</f>
        <v>122</v>
      </c>
      <c r="B183" s="168" t="s">
        <v>645</v>
      </c>
      <c r="C183" s="168" t="s">
        <v>646</v>
      </c>
      <c r="D183" s="229">
        <v>44135</v>
      </c>
      <c r="E183" s="168" t="e">
        <v>#N/A</v>
      </c>
      <c r="F183" s="230" t="s">
        <v>647</v>
      </c>
      <c r="G183" s="236"/>
      <c r="H183" s="126" t="s">
        <v>33</v>
      </c>
      <c r="I183" s="126"/>
      <c r="J183" s="126"/>
      <c r="K183" s="168">
        <v>473</v>
      </c>
      <c r="L183" s="126" t="s">
        <v>65</v>
      </c>
      <c r="M183" s="139">
        <v>1920</v>
      </c>
      <c r="N183" s="140">
        <v>1920</v>
      </c>
      <c r="O183" s="139"/>
      <c r="P183" s="139"/>
      <c r="Q183" s="139"/>
      <c r="R183" s="126">
        <v>2130599</v>
      </c>
      <c r="S183" s="126">
        <v>2130504</v>
      </c>
      <c r="T183" s="126" t="s">
        <v>59</v>
      </c>
      <c r="U183" s="235">
        <v>1</v>
      </c>
      <c r="V183" s="126" t="s">
        <v>287</v>
      </c>
      <c r="W183" s="126">
        <v>726.4408</v>
      </c>
    </row>
    <row r="184" ht="31" customHeight="1" spans="1:23">
      <c r="A184" s="168">
        <f>IF(B184="","",COUNTA(B$7:B184))</f>
        <v>123</v>
      </c>
      <c r="B184" s="168" t="s">
        <v>648</v>
      </c>
      <c r="C184" s="168" t="s">
        <v>295</v>
      </c>
      <c r="D184" s="229">
        <v>44135</v>
      </c>
      <c r="E184" s="168" t="s">
        <v>285</v>
      </c>
      <c r="F184" s="168" t="s">
        <v>649</v>
      </c>
      <c r="G184" s="236" t="s">
        <v>33</v>
      </c>
      <c r="H184" s="126"/>
      <c r="I184" s="126"/>
      <c r="J184" s="126"/>
      <c r="K184" s="168">
        <v>20</v>
      </c>
      <c r="L184" s="126" t="s">
        <v>94</v>
      </c>
      <c r="M184" s="139">
        <v>280.77</v>
      </c>
      <c r="N184" s="140">
        <v>280.77</v>
      </c>
      <c r="O184" s="139"/>
      <c r="P184" s="139"/>
      <c r="Q184" s="139"/>
      <c r="R184" s="126">
        <v>2130299</v>
      </c>
      <c r="S184" s="126">
        <v>2130505</v>
      </c>
      <c r="T184" s="126" t="s">
        <v>59</v>
      </c>
      <c r="U184" s="235">
        <v>1</v>
      </c>
      <c r="V184" s="126" t="s">
        <v>287</v>
      </c>
      <c r="W184" s="126">
        <v>280.77</v>
      </c>
    </row>
    <row r="185" ht="31" customHeight="1" spans="1:23">
      <c r="A185" s="168">
        <f>IF(B185="","",COUNTA(B$7:B185))</f>
        <v>124</v>
      </c>
      <c r="B185" s="168" t="s">
        <v>650</v>
      </c>
      <c r="C185" s="168" t="s">
        <v>651</v>
      </c>
      <c r="D185" s="229">
        <v>44135</v>
      </c>
      <c r="E185" s="168" t="s">
        <v>652</v>
      </c>
      <c r="F185" s="168" t="s">
        <v>653</v>
      </c>
      <c r="G185" s="168" t="s">
        <v>33</v>
      </c>
      <c r="H185" s="126"/>
      <c r="I185" s="126"/>
      <c r="J185" s="126"/>
      <c r="K185" s="168">
        <v>50</v>
      </c>
      <c r="L185" s="126" t="s">
        <v>94</v>
      </c>
      <c r="M185" s="139">
        <v>368</v>
      </c>
      <c r="N185" s="140">
        <v>368</v>
      </c>
      <c r="O185" s="139"/>
      <c r="P185" s="139"/>
      <c r="Q185" s="139"/>
      <c r="R185" s="126">
        <v>2130299</v>
      </c>
      <c r="S185" s="126">
        <v>2130505</v>
      </c>
      <c r="T185" s="126" t="s">
        <v>59</v>
      </c>
      <c r="U185" s="235">
        <v>1</v>
      </c>
      <c r="V185" s="126" t="s">
        <v>287</v>
      </c>
      <c r="W185" s="126">
        <v>262.119</v>
      </c>
    </row>
    <row r="186" ht="31" customHeight="1" spans="1:23">
      <c r="A186" s="168">
        <f>IF(B186="","",COUNTA(B$7:B186))</f>
        <v>125</v>
      </c>
      <c r="B186" s="168" t="s">
        <v>654</v>
      </c>
      <c r="C186" s="168" t="s">
        <v>655</v>
      </c>
      <c r="D186" s="231">
        <v>44135</v>
      </c>
      <c r="E186" s="168" t="s">
        <v>338</v>
      </c>
      <c r="F186" s="230" t="s">
        <v>656</v>
      </c>
      <c r="G186" s="168" t="s">
        <v>33</v>
      </c>
      <c r="H186" s="126"/>
      <c r="I186" s="126"/>
      <c r="J186" s="126"/>
      <c r="K186" s="168">
        <v>245</v>
      </c>
      <c r="L186" s="126" t="s">
        <v>97</v>
      </c>
      <c r="M186" s="139">
        <v>828</v>
      </c>
      <c r="N186" s="140">
        <v>828</v>
      </c>
      <c r="O186" s="139"/>
      <c r="P186" s="139"/>
      <c r="Q186" s="139"/>
      <c r="R186" s="126">
        <v>2130135</v>
      </c>
      <c r="S186" s="126">
        <v>2130505</v>
      </c>
      <c r="T186" s="126" t="s">
        <v>59</v>
      </c>
      <c r="U186" s="235">
        <v>1</v>
      </c>
      <c r="V186" s="126" t="s">
        <v>287</v>
      </c>
      <c r="W186" s="126">
        <v>129.978968</v>
      </c>
    </row>
    <row r="187" ht="31" customHeight="1" spans="1:23">
      <c r="A187" s="168"/>
      <c r="B187" s="168"/>
      <c r="C187" s="168"/>
      <c r="D187" s="232"/>
      <c r="E187" s="168"/>
      <c r="F187" s="168"/>
      <c r="G187" s="168" t="s">
        <v>33</v>
      </c>
      <c r="H187" s="126"/>
      <c r="I187" s="126"/>
      <c r="J187" s="126"/>
      <c r="K187" s="168"/>
      <c r="L187" s="126" t="s">
        <v>375</v>
      </c>
      <c r="M187" s="139">
        <v>103.9242</v>
      </c>
      <c r="N187" s="140">
        <v>103.9242</v>
      </c>
      <c r="O187" s="139"/>
      <c r="P187" s="139"/>
      <c r="Q187" s="139"/>
      <c r="R187" s="126">
        <v>2110402</v>
      </c>
      <c r="S187" s="126">
        <v>2130505</v>
      </c>
      <c r="T187" s="126" t="s">
        <v>59</v>
      </c>
      <c r="U187" s="235"/>
      <c r="V187" s="126" t="s">
        <v>287</v>
      </c>
      <c r="W187" s="126"/>
    </row>
    <row r="188" ht="31" customHeight="1" spans="1:23">
      <c r="A188" s="168"/>
      <c r="B188" s="168"/>
      <c r="C188" s="168"/>
      <c r="D188" s="233"/>
      <c r="E188" s="168"/>
      <c r="F188" s="168"/>
      <c r="G188" s="168" t="s">
        <v>33</v>
      </c>
      <c r="H188" s="126"/>
      <c r="I188" s="126"/>
      <c r="J188" s="126"/>
      <c r="K188" s="168"/>
      <c r="L188" s="126" t="s">
        <v>94</v>
      </c>
      <c r="M188" s="139">
        <v>172.64</v>
      </c>
      <c r="N188" s="140">
        <v>172.64</v>
      </c>
      <c r="O188" s="139"/>
      <c r="P188" s="139"/>
      <c r="Q188" s="139"/>
      <c r="R188" s="126">
        <v>2130299</v>
      </c>
      <c r="S188" s="126">
        <v>2130505</v>
      </c>
      <c r="T188" s="126" t="s">
        <v>59</v>
      </c>
      <c r="U188" s="235"/>
      <c r="V188" s="126" t="s">
        <v>287</v>
      </c>
      <c r="W188" s="126"/>
    </row>
    <row r="189" ht="31" customHeight="1" spans="1:23">
      <c r="A189" s="245">
        <f>IF(B189="","",COUNTA(B$7:B189))</f>
        <v>126</v>
      </c>
      <c r="B189" s="245" t="s">
        <v>657</v>
      </c>
      <c r="C189" s="245" t="s">
        <v>655</v>
      </c>
      <c r="D189" s="229">
        <v>44135</v>
      </c>
      <c r="E189" s="245" t="s">
        <v>338</v>
      </c>
      <c r="F189" s="246" t="s">
        <v>658</v>
      </c>
      <c r="G189" s="168" t="s">
        <v>33</v>
      </c>
      <c r="H189" s="126"/>
      <c r="I189" s="126"/>
      <c r="J189" s="126"/>
      <c r="K189" s="245">
        <v>106</v>
      </c>
      <c r="L189" s="126" t="s">
        <v>375</v>
      </c>
      <c r="M189" s="139">
        <v>400</v>
      </c>
      <c r="N189" s="140">
        <v>400</v>
      </c>
      <c r="O189" s="139"/>
      <c r="P189" s="139"/>
      <c r="Q189" s="139"/>
      <c r="R189" s="126">
        <v>2110402</v>
      </c>
      <c r="S189" s="126">
        <v>2130505</v>
      </c>
      <c r="T189" s="126" t="s">
        <v>59</v>
      </c>
      <c r="U189" s="249">
        <v>1</v>
      </c>
      <c r="V189" s="126" t="s">
        <v>287</v>
      </c>
      <c r="W189" s="126">
        <v>0</v>
      </c>
    </row>
    <row r="190" ht="31" customHeight="1" spans="1:23">
      <c r="A190" s="243">
        <f>IF(B190="","",COUNTA(B$7:B190))</f>
        <v>127</v>
      </c>
      <c r="B190" s="243" t="s">
        <v>659</v>
      </c>
      <c r="C190" s="243" t="s">
        <v>660</v>
      </c>
      <c r="D190" s="231">
        <v>44135</v>
      </c>
      <c r="E190" s="243" t="s">
        <v>420</v>
      </c>
      <c r="F190" s="244" t="s">
        <v>661</v>
      </c>
      <c r="G190" s="168" t="s">
        <v>33</v>
      </c>
      <c r="H190" s="126"/>
      <c r="I190" s="126"/>
      <c r="J190" s="126"/>
      <c r="K190" s="243">
        <v>4500</v>
      </c>
      <c r="L190" s="126" t="s">
        <v>375</v>
      </c>
      <c r="M190" s="139">
        <v>541.0758</v>
      </c>
      <c r="N190" s="140">
        <v>541.0758</v>
      </c>
      <c r="O190" s="139"/>
      <c r="P190" s="139"/>
      <c r="Q190" s="139"/>
      <c r="R190" s="126">
        <v>2110402</v>
      </c>
      <c r="S190" s="126">
        <v>2130505</v>
      </c>
      <c r="T190" s="126" t="s">
        <v>59</v>
      </c>
      <c r="U190" s="235">
        <v>1</v>
      </c>
      <c r="V190" s="126" t="s">
        <v>287</v>
      </c>
      <c r="W190" s="126">
        <v>0</v>
      </c>
    </row>
    <row r="191" ht="31" customHeight="1" spans="1:23">
      <c r="A191" s="243"/>
      <c r="B191" s="243"/>
      <c r="C191" s="243"/>
      <c r="D191" s="232"/>
      <c r="E191" s="243"/>
      <c r="F191" s="243"/>
      <c r="G191" s="168" t="s">
        <v>33</v>
      </c>
      <c r="H191" s="126"/>
      <c r="I191" s="126"/>
      <c r="J191" s="126"/>
      <c r="K191" s="243"/>
      <c r="L191" s="126" t="s">
        <v>92</v>
      </c>
      <c r="M191" s="139">
        <v>103</v>
      </c>
      <c r="N191" s="140">
        <v>103</v>
      </c>
      <c r="O191" s="139"/>
      <c r="P191" s="139"/>
      <c r="Q191" s="139"/>
      <c r="R191" s="126">
        <v>2130153</v>
      </c>
      <c r="S191" s="126">
        <v>2130505</v>
      </c>
      <c r="T191" s="126" t="s">
        <v>59</v>
      </c>
      <c r="U191" s="235"/>
      <c r="V191" s="126" t="s">
        <v>287</v>
      </c>
      <c r="W191" s="126"/>
    </row>
    <row r="192" ht="31" customHeight="1" spans="1:23">
      <c r="A192" s="243"/>
      <c r="B192" s="243"/>
      <c r="C192" s="243"/>
      <c r="D192" s="232"/>
      <c r="E192" s="243"/>
      <c r="F192" s="243"/>
      <c r="G192" s="168" t="s">
        <v>33</v>
      </c>
      <c r="H192" s="126"/>
      <c r="I192" s="126"/>
      <c r="J192" s="126"/>
      <c r="K192" s="243"/>
      <c r="L192" s="126" t="s">
        <v>93</v>
      </c>
      <c r="M192" s="139">
        <v>61.52</v>
      </c>
      <c r="N192" s="140">
        <v>61.52</v>
      </c>
      <c r="O192" s="139"/>
      <c r="P192" s="139"/>
      <c r="Q192" s="139"/>
      <c r="R192" s="126">
        <v>2110499</v>
      </c>
      <c r="S192" s="126">
        <v>2130505</v>
      </c>
      <c r="T192" s="126" t="s">
        <v>59</v>
      </c>
      <c r="U192" s="235"/>
      <c r="V192" s="126" t="s">
        <v>287</v>
      </c>
      <c r="W192" s="126"/>
    </row>
    <row r="193" ht="31" customHeight="1" spans="1:23">
      <c r="A193" s="243"/>
      <c r="B193" s="243"/>
      <c r="C193" s="243"/>
      <c r="D193" s="232"/>
      <c r="E193" s="243"/>
      <c r="F193" s="243"/>
      <c r="G193" s="168" t="s">
        <v>33</v>
      </c>
      <c r="H193" s="126"/>
      <c r="I193" s="126"/>
      <c r="J193" s="126"/>
      <c r="K193" s="243"/>
      <c r="L193" s="126" t="s">
        <v>58</v>
      </c>
      <c r="M193" s="139">
        <v>92.6</v>
      </c>
      <c r="N193" s="140">
        <v>92.6</v>
      </c>
      <c r="O193" s="139"/>
      <c r="P193" s="139"/>
      <c r="Q193" s="139"/>
      <c r="R193" s="126">
        <v>2140602</v>
      </c>
      <c r="S193" s="126">
        <v>2130505</v>
      </c>
      <c r="T193" s="126" t="s">
        <v>59</v>
      </c>
      <c r="U193" s="235"/>
      <c r="V193" s="126" t="s">
        <v>287</v>
      </c>
      <c r="W193" s="126"/>
    </row>
    <row r="194" ht="31" customHeight="1" spans="1:23">
      <c r="A194" s="243"/>
      <c r="B194" s="243"/>
      <c r="C194" s="243"/>
      <c r="D194" s="232"/>
      <c r="E194" s="243"/>
      <c r="F194" s="243"/>
      <c r="G194" s="168" t="s">
        <v>33</v>
      </c>
      <c r="H194" s="126"/>
      <c r="I194" s="126"/>
      <c r="J194" s="126"/>
      <c r="K194" s="243"/>
      <c r="L194" s="126" t="s">
        <v>100</v>
      </c>
      <c r="M194" s="139">
        <v>59.58</v>
      </c>
      <c r="N194" s="140">
        <v>59.58</v>
      </c>
      <c r="O194" s="139"/>
      <c r="P194" s="139"/>
      <c r="Q194" s="139"/>
      <c r="R194" s="126">
        <v>2300225</v>
      </c>
      <c r="S194" s="126">
        <v>2130505</v>
      </c>
      <c r="T194" s="126" t="s">
        <v>59</v>
      </c>
      <c r="U194" s="235"/>
      <c r="V194" s="126" t="s">
        <v>287</v>
      </c>
      <c r="W194" s="126"/>
    </row>
    <row r="195" ht="31" customHeight="1" spans="1:23">
      <c r="A195" s="243"/>
      <c r="B195" s="243"/>
      <c r="C195" s="243"/>
      <c r="D195" s="233"/>
      <c r="E195" s="243"/>
      <c r="F195" s="243"/>
      <c r="G195" s="168" t="s">
        <v>33</v>
      </c>
      <c r="H195" s="126"/>
      <c r="I195" s="126"/>
      <c r="J195" s="126"/>
      <c r="K195" s="243"/>
      <c r="L195" s="126" t="s">
        <v>98</v>
      </c>
      <c r="M195" s="139">
        <v>12.3158</v>
      </c>
      <c r="N195" s="140">
        <v>12.3158</v>
      </c>
      <c r="O195" s="139"/>
      <c r="P195" s="139"/>
      <c r="Q195" s="139"/>
      <c r="R195" s="126">
        <v>2160299</v>
      </c>
      <c r="S195" s="126">
        <v>2130505</v>
      </c>
      <c r="T195" s="126" t="s">
        <v>59</v>
      </c>
      <c r="U195" s="235"/>
      <c r="V195" s="126" t="s">
        <v>287</v>
      </c>
      <c r="W195" s="126"/>
    </row>
    <row r="196" ht="31" customHeight="1" spans="1:23">
      <c r="A196" s="168">
        <f>IF(B196="","",COUNTA(B$7:B196))</f>
        <v>128</v>
      </c>
      <c r="B196" s="168" t="s">
        <v>662</v>
      </c>
      <c r="C196" s="168" t="s">
        <v>663</v>
      </c>
      <c r="D196" s="229">
        <v>44135</v>
      </c>
      <c r="E196" s="168" t="s">
        <v>285</v>
      </c>
      <c r="F196" s="230" t="s">
        <v>664</v>
      </c>
      <c r="G196" s="168" t="s">
        <v>33</v>
      </c>
      <c r="H196" s="126"/>
      <c r="I196" s="126"/>
      <c r="J196" s="126"/>
      <c r="K196" s="168">
        <v>100</v>
      </c>
      <c r="L196" s="126" t="s">
        <v>99</v>
      </c>
      <c r="M196" s="139">
        <v>1160</v>
      </c>
      <c r="N196" s="140">
        <v>1160</v>
      </c>
      <c r="O196" s="139"/>
      <c r="P196" s="139"/>
      <c r="Q196" s="139"/>
      <c r="R196" s="126">
        <v>2130122</v>
      </c>
      <c r="S196" s="126">
        <v>2130505</v>
      </c>
      <c r="T196" s="126" t="s">
        <v>59</v>
      </c>
      <c r="U196" s="235">
        <v>1</v>
      </c>
      <c r="V196" s="126" t="s">
        <v>287</v>
      </c>
      <c r="W196" s="126">
        <v>0</v>
      </c>
    </row>
    <row r="197" ht="31" customHeight="1" spans="1:23">
      <c r="A197" s="250">
        <f>IF(B197="","",COUNTA(B$7:B197))</f>
        <v>129</v>
      </c>
      <c r="B197" s="250" t="s">
        <v>665</v>
      </c>
      <c r="C197" s="250" t="s">
        <v>666</v>
      </c>
      <c r="D197" s="229">
        <v>44135</v>
      </c>
      <c r="E197" s="250" t="s">
        <v>285</v>
      </c>
      <c r="F197" s="251" t="s">
        <v>667</v>
      </c>
      <c r="G197" s="168" t="s">
        <v>33</v>
      </c>
      <c r="H197" s="126"/>
      <c r="I197" s="126"/>
      <c r="J197" s="126"/>
      <c r="K197" s="250">
        <v>200</v>
      </c>
      <c r="L197" s="126" t="s">
        <v>99</v>
      </c>
      <c r="M197" s="139">
        <v>400</v>
      </c>
      <c r="N197" s="140">
        <v>400</v>
      </c>
      <c r="O197" s="139"/>
      <c r="P197" s="139"/>
      <c r="Q197" s="139"/>
      <c r="R197" s="126">
        <v>2130122</v>
      </c>
      <c r="S197" s="126">
        <v>2130505</v>
      </c>
      <c r="T197" s="126" t="s">
        <v>59</v>
      </c>
      <c r="U197" s="253">
        <v>1</v>
      </c>
      <c r="V197" s="126" t="s">
        <v>287</v>
      </c>
      <c r="W197" s="126">
        <v>0</v>
      </c>
    </row>
    <row r="198" ht="31" customHeight="1" spans="1:23">
      <c r="A198" s="36">
        <f>IF(B198="","",COUNTA(B$7:B198))</f>
        <v>130</v>
      </c>
      <c r="B198" s="36" t="s">
        <v>668</v>
      </c>
      <c r="C198" s="36" t="s">
        <v>669</v>
      </c>
      <c r="D198" s="229">
        <v>44135</v>
      </c>
      <c r="E198" s="36" t="s">
        <v>315</v>
      </c>
      <c r="F198" s="252" t="s">
        <v>670</v>
      </c>
      <c r="G198" s="168" t="s">
        <v>33</v>
      </c>
      <c r="H198" s="126"/>
      <c r="I198" s="126"/>
      <c r="J198" s="126"/>
      <c r="K198" s="36">
        <v>7</v>
      </c>
      <c r="L198" s="126" t="s">
        <v>94</v>
      </c>
      <c r="M198" s="139">
        <v>420</v>
      </c>
      <c r="N198" s="140">
        <v>420</v>
      </c>
      <c r="O198" s="139"/>
      <c r="P198" s="139"/>
      <c r="Q198" s="139"/>
      <c r="R198" s="126">
        <v>2130299</v>
      </c>
      <c r="S198" s="126">
        <v>2130505</v>
      </c>
      <c r="T198" s="126" t="s">
        <v>59</v>
      </c>
      <c r="U198" s="254">
        <v>1</v>
      </c>
      <c r="V198" s="126" t="s">
        <v>287</v>
      </c>
      <c r="W198" s="126">
        <v>0</v>
      </c>
    </row>
    <row r="199" ht="31" customHeight="1" spans="1:23">
      <c r="A199" s="36">
        <f>IF(B199="","",COUNTA(B$7:B199))</f>
        <v>131</v>
      </c>
      <c r="B199" s="36" t="s">
        <v>671</v>
      </c>
      <c r="C199" s="36" t="s">
        <v>672</v>
      </c>
      <c r="D199" s="229">
        <v>44135</v>
      </c>
      <c r="E199" s="36" t="s">
        <v>315</v>
      </c>
      <c r="F199" s="252" t="s">
        <v>673</v>
      </c>
      <c r="G199" s="168" t="s">
        <v>33</v>
      </c>
      <c r="H199" s="126"/>
      <c r="I199" s="126"/>
      <c r="J199" s="126"/>
      <c r="K199" s="36">
        <v>7</v>
      </c>
      <c r="L199" s="126" t="s">
        <v>92</v>
      </c>
      <c r="M199" s="139">
        <v>420</v>
      </c>
      <c r="N199" s="140">
        <v>420</v>
      </c>
      <c r="O199" s="139"/>
      <c r="P199" s="139"/>
      <c r="Q199" s="139"/>
      <c r="R199" s="126">
        <v>2130153</v>
      </c>
      <c r="S199" s="126">
        <v>2130505</v>
      </c>
      <c r="T199" s="126" t="s">
        <v>59</v>
      </c>
      <c r="U199" s="254">
        <v>1</v>
      </c>
      <c r="V199" s="126" t="s">
        <v>287</v>
      </c>
      <c r="W199" s="126">
        <v>0</v>
      </c>
    </row>
    <row r="200" ht="31" customHeight="1" spans="1:23">
      <c r="A200" s="36">
        <f>IF(B200="","",COUNTA(B$7:B200))</f>
        <v>132</v>
      </c>
      <c r="B200" s="36" t="s">
        <v>674</v>
      </c>
      <c r="C200" s="36" t="s">
        <v>675</v>
      </c>
      <c r="D200" s="229">
        <v>44135</v>
      </c>
      <c r="E200" s="36" t="s">
        <v>389</v>
      </c>
      <c r="F200" s="252" t="s">
        <v>673</v>
      </c>
      <c r="G200" s="168" t="s">
        <v>33</v>
      </c>
      <c r="H200" s="126"/>
      <c r="I200" s="126"/>
      <c r="J200" s="126"/>
      <c r="K200" s="36">
        <v>7</v>
      </c>
      <c r="L200" s="126" t="s">
        <v>93</v>
      </c>
      <c r="M200" s="139">
        <v>420</v>
      </c>
      <c r="N200" s="140">
        <v>420</v>
      </c>
      <c r="O200" s="139"/>
      <c r="P200" s="139"/>
      <c r="Q200" s="139"/>
      <c r="R200" s="126">
        <v>2110499</v>
      </c>
      <c r="S200" s="126">
        <v>2130505</v>
      </c>
      <c r="T200" s="126" t="s">
        <v>59</v>
      </c>
      <c r="U200" s="254">
        <v>1</v>
      </c>
      <c r="V200" s="126" t="s">
        <v>287</v>
      </c>
      <c r="W200" s="126">
        <v>0</v>
      </c>
    </row>
    <row r="201" ht="31" customHeight="1" spans="1:23">
      <c r="A201" s="168">
        <f>IF(B201="","",COUNTA(B$7:B201))</f>
        <v>133</v>
      </c>
      <c r="B201" s="168" t="s">
        <v>676</v>
      </c>
      <c r="C201" s="168" t="s">
        <v>677</v>
      </c>
      <c r="D201" s="231">
        <v>44135</v>
      </c>
      <c r="E201" s="168" t="s">
        <v>357</v>
      </c>
      <c r="F201" s="230" t="s">
        <v>678</v>
      </c>
      <c r="G201" s="168" t="s">
        <v>33</v>
      </c>
      <c r="H201" s="126"/>
      <c r="I201" s="126"/>
      <c r="J201" s="126"/>
      <c r="K201" s="168">
        <v>7</v>
      </c>
      <c r="L201" s="126" t="s">
        <v>99</v>
      </c>
      <c r="M201" s="139">
        <v>280</v>
      </c>
      <c r="N201" s="140">
        <v>280</v>
      </c>
      <c r="O201" s="139"/>
      <c r="P201" s="139"/>
      <c r="Q201" s="139"/>
      <c r="R201" s="126">
        <v>2130122</v>
      </c>
      <c r="S201" s="126">
        <v>2130505</v>
      </c>
      <c r="T201" s="126" t="s">
        <v>59</v>
      </c>
      <c r="U201" s="235">
        <v>1</v>
      </c>
      <c r="V201" s="126" t="s">
        <v>287</v>
      </c>
      <c r="W201" s="126">
        <v>0</v>
      </c>
    </row>
    <row r="202" ht="31" customHeight="1" spans="1:23">
      <c r="A202" s="168"/>
      <c r="B202" s="168"/>
      <c r="C202" s="168"/>
      <c r="D202" s="233"/>
      <c r="E202" s="168"/>
      <c r="F202" s="168"/>
      <c r="G202" s="168" t="s">
        <v>33</v>
      </c>
      <c r="H202" s="126"/>
      <c r="I202" s="126"/>
      <c r="J202" s="126"/>
      <c r="K202" s="168"/>
      <c r="L202" s="126" t="s">
        <v>92</v>
      </c>
      <c r="M202" s="139">
        <v>140</v>
      </c>
      <c r="N202" s="140">
        <v>140</v>
      </c>
      <c r="O202" s="139"/>
      <c r="P202" s="139"/>
      <c r="Q202" s="139"/>
      <c r="R202" s="126">
        <v>2130153</v>
      </c>
      <c r="S202" s="126">
        <v>2130505</v>
      </c>
      <c r="T202" s="126" t="s">
        <v>59</v>
      </c>
      <c r="U202" s="235"/>
      <c r="V202" s="126" t="s">
        <v>287</v>
      </c>
      <c r="W202" s="126">
        <v>0</v>
      </c>
    </row>
  </sheetData>
  <autoFilter ref="A6:W202">
    <extLst/>
  </autoFilter>
  <mergeCells count="274">
    <mergeCell ref="A2:W2"/>
    <mergeCell ref="B3:D3"/>
    <mergeCell ref="G3:L3"/>
    <mergeCell ref="Q3:R3"/>
    <mergeCell ref="G4:J4"/>
    <mergeCell ref="M4:Q4"/>
    <mergeCell ref="R4:S4"/>
    <mergeCell ref="A6:F6"/>
    <mergeCell ref="A4:A5"/>
    <mergeCell ref="A11:A12"/>
    <mergeCell ref="A13:A14"/>
    <mergeCell ref="A20:A22"/>
    <mergeCell ref="A24:A28"/>
    <mergeCell ref="A29:A33"/>
    <mergeCell ref="A35:A39"/>
    <mergeCell ref="A46:A47"/>
    <mergeCell ref="A51:A52"/>
    <mergeCell ref="A53:A55"/>
    <mergeCell ref="A56:A60"/>
    <mergeCell ref="A61:A62"/>
    <mergeCell ref="A68:A69"/>
    <mergeCell ref="A70:A71"/>
    <mergeCell ref="A72:A75"/>
    <mergeCell ref="A76:A77"/>
    <mergeCell ref="A78:A79"/>
    <mergeCell ref="A80:A83"/>
    <mergeCell ref="A85:A86"/>
    <mergeCell ref="A97:A98"/>
    <mergeCell ref="A101:A102"/>
    <mergeCell ref="A103:A105"/>
    <mergeCell ref="A108:A109"/>
    <mergeCell ref="A112:A113"/>
    <mergeCell ref="A117:A118"/>
    <mergeCell ref="A141:A142"/>
    <mergeCell ref="A143:A144"/>
    <mergeCell ref="A164:A165"/>
    <mergeCell ref="A169:A176"/>
    <mergeCell ref="A178:A180"/>
    <mergeCell ref="A186:A188"/>
    <mergeCell ref="A190:A195"/>
    <mergeCell ref="A201:A202"/>
    <mergeCell ref="B4:B5"/>
    <mergeCell ref="B11:B12"/>
    <mergeCell ref="B13:B14"/>
    <mergeCell ref="B20:B22"/>
    <mergeCell ref="B24:B28"/>
    <mergeCell ref="B29:B33"/>
    <mergeCell ref="B35:B39"/>
    <mergeCell ref="B46:B47"/>
    <mergeCell ref="B51:B52"/>
    <mergeCell ref="B53:B55"/>
    <mergeCell ref="B56:B60"/>
    <mergeCell ref="B61:B62"/>
    <mergeCell ref="B68:B69"/>
    <mergeCell ref="B70:B71"/>
    <mergeCell ref="B72:B75"/>
    <mergeCell ref="B76:B77"/>
    <mergeCell ref="B78:B79"/>
    <mergeCell ref="B80:B83"/>
    <mergeCell ref="B85:B86"/>
    <mergeCell ref="B97:B98"/>
    <mergeCell ref="B101:B102"/>
    <mergeCell ref="B103:B105"/>
    <mergeCell ref="B108:B109"/>
    <mergeCell ref="B112:B113"/>
    <mergeCell ref="B117:B118"/>
    <mergeCell ref="B141:B142"/>
    <mergeCell ref="B143:B144"/>
    <mergeCell ref="B164:B165"/>
    <mergeCell ref="B169:B176"/>
    <mergeCell ref="B178:B180"/>
    <mergeCell ref="B186:B188"/>
    <mergeCell ref="B190:B195"/>
    <mergeCell ref="B201:B202"/>
    <mergeCell ref="C4:C5"/>
    <mergeCell ref="C11:C12"/>
    <mergeCell ref="C13:C14"/>
    <mergeCell ref="C20:C22"/>
    <mergeCell ref="C24:C28"/>
    <mergeCell ref="C29:C33"/>
    <mergeCell ref="C35:C39"/>
    <mergeCell ref="C46:C47"/>
    <mergeCell ref="C51:C52"/>
    <mergeCell ref="C53:C55"/>
    <mergeCell ref="C56:C60"/>
    <mergeCell ref="C61:C62"/>
    <mergeCell ref="C68:C69"/>
    <mergeCell ref="C70:C71"/>
    <mergeCell ref="C72:C75"/>
    <mergeCell ref="C76:C77"/>
    <mergeCell ref="C78:C79"/>
    <mergeCell ref="C80:C83"/>
    <mergeCell ref="C85:C86"/>
    <mergeCell ref="C97:C98"/>
    <mergeCell ref="C101:C102"/>
    <mergeCell ref="C103:C105"/>
    <mergeCell ref="C108:C109"/>
    <mergeCell ref="C112:C113"/>
    <mergeCell ref="C117:C118"/>
    <mergeCell ref="C141:C142"/>
    <mergeCell ref="C143:C144"/>
    <mergeCell ref="C164:C165"/>
    <mergeCell ref="C169:C176"/>
    <mergeCell ref="C178:C180"/>
    <mergeCell ref="C186:C188"/>
    <mergeCell ref="C190:C195"/>
    <mergeCell ref="C201:C202"/>
    <mergeCell ref="D4:D5"/>
    <mergeCell ref="D11:D12"/>
    <mergeCell ref="D13:D14"/>
    <mergeCell ref="D20:D22"/>
    <mergeCell ref="D24:D28"/>
    <mergeCell ref="D29:D33"/>
    <mergeCell ref="D35:D39"/>
    <mergeCell ref="D46:D47"/>
    <mergeCell ref="D51:D52"/>
    <mergeCell ref="D53:D55"/>
    <mergeCell ref="D56:D60"/>
    <mergeCell ref="D61:D62"/>
    <mergeCell ref="D68:D69"/>
    <mergeCell ref="D70:D71"/>
    <mergeCell ref="D72:D75"/>
    <mergeCell ref="D76:D77"/>
    <mergeCell ref="D78:D79"/>
    <mergeCell ref="D80:D83"/>
    <mergeCell ref="D85:D86"/>
    <mergeCell ref="D97:D98"/>
    <mergeCell ref="D101:D102"/>
    <mergeCell ref="D103:D105"/>
    <mergeCell ref="D108:D109"/>
    <mergeCell ref="D112:D113"/>
    <mergeCell ref="D117:D118"/>
    <mergeCell ref="D141:D142"/>
    <mergeCell ref="D143:D144"/>
    <mergeCell ref="D164:D165"/>
    <mergeCell ref="D169:D176"/>
    <mergeCell ref="D178:D180"/>
    <mergeCell ref="D186:D188"/>
    <mergeCell ref="D190:D195"/>
    <mergeCell ref="D201:D202"/>
    <mergeCell ref="E4:E5"/>
    <mergeCell ref="E11:E12"/>
    <mergeCell ref="E13:E14"/>
    <mergeCell ref="E20:E22"/>
    <mergeCell ref="E24:E28"/>
    <mergeCell ref="E29:E33"/>
    <mergeCell ref="E35:E39"/>
    <mergeCell ref="E46:E47"/>
    <mergeCell ref="E51:E52"/>
    <mergeCell ref="E53:E55"/>
    <mergeCell ref="E56:E60"/>
    <mergeCell ref="E61:E62"/>
    <mergeCell ref="E68:E69"/>
    <mergeCell ref="E70:E71"/>
    <mergeCell ref="E72:E75"/>
    <mergeCell ref="E76:E77"/>
    <mergeCell ref="E78:E79"/>
    <mergeCell ref="E80:E83"/>
    <mergeCell ref="E85:E86"/>
    <mergeCell ref="E97:E98"/>
    <mergeCell ref="E101:E102"/>
    <mergeCell ref="E103:E105"/>
    <mergeCell ref="E108:E109"/>
    <mergeCell ref="E112:E113"/>
    <mergeCell ref="E117:E118"/>
    <mergeCell ref="E141:E142"/>
    <mergeCell ref="E143:E144"/>
    <mergeCell ref="E164:E165"/>
    <mergeCell ref="E169:E176"/>
    <mergeCell ref="E178:E180"/>
    <mergeCell ref="E186:E188"/>
    <mergeCell ref="E190:E195"/>
    <mergeCell ref="E201:E202"/>
    <mergeCell ref="F4:F5"/>
    <mergeCell ref="F11:F12"/>
    <mergeCell ref="F13:F14"/>
    <mergeCell ref="F20:F22"/>
    <mergeCell ref="F24:F28"/>
    <mergeCell ref="F29:F33"/>
    <mergeCell ref="F35:F39"/>
    <mergeCell ref="F46:F47"/>
    <mergeCell ref="F51:F52"/>
    <mergeCell ref="F53:F55"/>
    <mergeCell ref="F56:F60"/>
    <mergeCell ref="F61:F62"/>
    <mergeCell ref="F68:F69"/>
    <mergeCell ref="F70:F71"/>
    <mergeCell ref="F72:F75"/>
    <mergeCell ref="F76:F77"/>
    <mergeCell ref="F78:F79"/>
    <mergeCell ref="F80:F83"/>
    <mergeCell ref="F85:F86"/>
    <mergeCell ref="F97:F98"/>
    <mergeCell ref="F101:F102"/>
    <mergeCell ref="F103:F105"/>
    <mergeCell ref="F108:F109"/>
    <mergeCell ref="F112:F113"/>
    <mergeCell ref="F117:F118"/>
    <mergeCell ref="F141:F142"/>
    <mergeCell ref="F143:F144"/>
    <mergeCell ref="F164:F165"/>
    <mergeCell ref="F169:F176"/>
    <mergeCell ref="F178:F180"/>
    <mergeCell ref="F186:F188"/>
    <mergeCell ref="F190:F195"/>
    <mergeCell ref="F201:F202"/>
    <mergeCell ref="K4:K5"/>
    <mergeCell ref="K11:K12"/>
    <mergeCell ref="K13:K14"/>
    <mergeCell ref="K20:K22"/>
    <mergeCell ref="K24:K28"/>
    <mergeCell ref="K29:K33"/>
    <mergeCell ref="K35:K39"/>
    <mergeCell ref="K46:K47"/>
    <mergeCell ref="K51:K52"/>
    <mergeCell ref="K53:K55"/>
    <mergeCell ref="K56:K60"/>
    <mergeCell ref="K61:K62"/>
    <mergeCell ref="K68:K69"/>
    <mergeCell ref="K70:K71"/>
    <mergeCell ref="K72:K75"/>
    <mergeCell ref="K76:K77"/>
    <mergeCell ref="K78:K79"/>
    <mergeCell ref="K80:K83"/>
    <mergeCell ref="K85:K86"/>
    <mergeCell ref="K97:K98"/>
    <mergeCell ref="K101:K102"/>
    <mergeCell ref="K103:K105"/>
    <mergeCell ref="K108:K109"/>
    <mergeCell ref="K112:K113"/>
    <mergeCell ref="K117:K118"/>
    <mergeCell ref="K164:K165"/>
    <mergeCell ref="K169:K176"/>
    <mergeCell ref="K178:K180"/>
    <mergeCell ref="K186:K188"/>
    <mergeCell ref="K190:K195"/>
    <mergeCell ref="K201:K202"/>
    <mergeCell ref="L4:L5"/>
    <mergeCell ref="T4:T5"/>
    <mergeCell ref="U4:U5"/>
    <mergeCell ref="U11:U12"/>
    <mergeCell ref="U13:U14"/>
    <mergeCell ref="U20:U22"/>
    <mergeCell ref="U24:U28"/>
    <mergeCell ref="U29:U33"/>
    <mergeCell ref="U35:U39"/>
    <mergeCell ref="U46:U47"/>
    <mergeCell ref="U51:U52"/>
    <mergeCell ref="U53:U55"/>
    <mergeCell ref="U56:U60"/>
    <mergeCell ref="U61:U62"/>
    <mergeCell ref="U68:U69"/>
    <mergeCell ref="U70:U71"/>
    <mergeCell ref="U72:U75"/>
    <mergeCell ref="U76:U77"/>
    <mergeCell ref="U78:U79"/>
    <mergeCell ref="U80:U83"/>
    <mergeCell ref="U85:U86"/>
    <mergeCell ref="U97:U98"/>
    <mergeCell ref="U101:U102"/>
    <mergeCell ref="U103:U105"/>
    <mergeCell ref="U108:U109"/>
    <mergeCell ref="U112:U113"/>
    <mergeCell ref="U117:U118"/>
    <mergeCell ref="U141:U142"/>
    <mergeCell ref="U143:U144"/>
    <mergeCell ref="U164:U165"/>
    <mergeCell ref="U169:U176"/>
    <mergeCell ref="U178:U180"/>
    <mergeCell ref="U186:U188"/>
    <mergeCell ref="U190:U195"/>
    <mergeCell ref="U201:U202"/>
    <mergeCell ref="V4:V5"/>
    <mergeCell ref="W4:W5"/>
  </mergeCells>
  <dataValidations count="2">
    <dataValidation type="list" allowBlank="1" showInputMessage="1" showErrorMessage="1" sqref="L6 L140 L145 L146 L147 L148 L149 L150 L151 L152 L153 L154 L155 L177 L181 L182 L7:L66 L67:L99 L100:L106 L107:L139 L141:L142 L143:L144 L156:L163 L164:L168 L169:L176 L178:L180 L183:L184 L185:L202">
      <formula1>INDIRECT(#REF!)</formula1>
    </dataValidation>
    <dataValidation type="list" allowBlank="1" showInputMessage="1" showErrorMessage="1" sqref="G74 G140 G141 G142 G143 G144 G145 G146 G147 G148 G149 G150 G151 G152 G153 G154 G155 G164 G177 G180 G181 G182 G185 G189 G7:G29 G30:G31 G32:G66 G67:G73 G75:G77 G78:G81 G82:G83 G84:G99 G100:G106 G107:G116 G117:G118 G119:G139 G156:G163 G165:G168 G169:G176 G178:G179 G183:G184 G186:G188 G190:G195 G196:G202">
      <formula1>[1]Sheet1!#REF!</formula1>
    </dataValidation>
  </dataValidations>
  <pageMargins left="0.751388888888889" right="0.751388888888889" top="1" bottom="1" header="0.5" footer="0.5"/>
  <pageSetup paperSize="8" scale="5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59"/>
  <sheetViews>
    <sheetView zoomScale="80" zoomScaleNormal="80" workbookViewId="0">
      <pane xSplit="2" ySplit="6" topLeftCell="G40" activePane="bottomRight" state="frozen"/>
      <selection/>
      <selection pane="topRight"/>
      <selection pane="bottomLeft"/>
      <selection pane="bottomRight" activeCell="B7" sqref="B7:B159"/>
    </sheetView>
  </sheetViews>
  <sheetFormatPr defaultColWidth="9" defaultRowHeight="12"/>
  <cols>
    <col min="1" max="1" width="9" style="4"/>
    <col min="2" max="2" width="15.1416666666667" style="110" customWidth="1"/>
    <col min="3" max="3" width="23.2083333333333" style="110" customWidth="1"/>
    <col min="4" max="4" width="9.99166666666667" style="111" customWidth="1"/>
    <col min="5" max="5" width="7.13333333333333" style="110" customWidth="1"/>
    <col min="6" max="6" width="45.625" style="112" customWidth="1"/>
    <col min="7" max="7" width="9.25833333333333" style="110" customWidth="1"/>
    <col min="8" max="8" width="7.5" style="110" customWidth="1"/>
    <col min="9" max="10" width="8.125" style="110" customWidth="1"/>
    <col min="11" max="11" width="6.125" style="110" customWidth="1"/>
    <col min="12" max="12" width="19.4333333333333" style="110" customWidth="1"/>
    <col min="13" max="13" width="14.3833333333333" style="113" customWidth="1"/>
    <col min="14" max="14" width="13.3833333333333" style="113" customWidth="1"/>
    <col min="15" max="15" width="12.8833333333333" style="113" customWidth="1"/>
    <col min="16" max="16" width="11.125" style="113" customWidth="1"/>
    <col min="17" max="17" width="12.8833333333333" style="113" customWidth="1"/>
    <col min="18" max="18" width="11.625" style="110" customWidth="1"/>
    <col min="19" max="19" width="11.2583333333333" style="110" customWidth="1"/>
    <col min="20" max="20" width="11.7583333333333" style="110" customWidth="1"/>
    <col min="21" max="21" width="9.88333333333333" style="110" customWidth="1"/>
    <col min="22" max="22" width="11.125" style="110" customWidth="1"/>
    <col min="23" max="23" width="14.125" style="110" customWidth="1"/>
    <col min="24" max="16369" width="9" style="109" customWidth="1"/>
    <col min="16370" max="16384" width="9" style="109"/>
  </cols>
  <sheetData>
    <row r="1" s="109" customFormat="1" ht="24" customHeight="1" spans="2:23">
      <c r="B1" s="110"/>
      <c r="C1" s="110"/>
      <c r="D1" s="111"/>
      <c r="E1" s="110"/>
      <c r="F1" s="112"/>
      <c r="G1" s="110"/>
      <c r="H1" s="110"/>
      <c r="I1" s="110"/>
      <c r="J1" s="110"/>
      <c r="K1" s="110"/>
      <c r="L1" s="110"/>
      <c r="M1" s="113"/>
      <c r="N1" s="113"/>
      <c r="O1" s="113"/>
      <c r="P1" s="113"/>
      <c r="Q1" s="113"/>
      <c r="R1" s="110"/>
      <c r="S1" s="110"/>
      <c r="T1" s="110"/>
      <c r="U1" s="110"/>
      <c r="V1" s="110"/>
      <c r="W1" s="110"/>
    </row>
    <row r="2" s="109" customFormat="1" ht="33" customHeight="1" spans="1:23">
      <c r="A2" s="117" t="s">
        <v>679</v>
      </c>
      <c r="B2" s="117"/>
      <c r="C2" s="117"/>
      <c r="D2" s="118"/>
      <c r="E2" s="117"/>
      <c r="F2" s="119"/>
      <c r="G2" s="117"/>
      <c r="H2" s="117"/>
      <c r="I2" s="117"/>
      <c r="J2" s="117"/>
      <c r="K2" s="117"/>
      <c r="L2" s="117"/>
      <c r="M2" s="137"/>
      <c r="N2" s="137"/>
      <c r="O2" s="137"/>
      <c r="P2" s="137"/>
      <c r="Q2" s="137"/>
      <c r="R2" s="117"/>
      <c r="S2" s="117"/>
      <c r="T2" s="117"/>
      <c r="U2" s="117"/>
      <c r="V2" s="117"/>
      <c r="W2" s="117"/>
    </row>
    <row r="3" s="109" customFormat="1" ht="24" customHeight="1" spans="2:23">
      <c r="B3" s="117"/>
      <c r="C3" s="117"/>
      <c r="D3" s="118"/>
      <c r="E3" s="110"/>
      <c r="F3" s="112"/>
      <c r="G3" s="117" t="s">
        <v>0</v>
      </c>
      <c r="H3" s="117"/>
      <c r="I3" s="117"/>
      <c r="J3" s="117"/>
      <c r="K3" s="117"/>
      <c r="L3" s="117"/>
      <c r="M3" s="137"/>
      <c r="N3" s="113"/>
      <c r="O3" s="113"/>
      <c r="P3" s="113"/>
      <c r="Q3" s="137" t="s">
        <v>1</v>
      </c>
      <c r="R3" s="117"/>
      <c r="S3" s="141"/>
      <c r="T3" s="141"/>
      <c r="U3" s="141"/>
      <c r="V3" s="141"/>
      <c r="W3" s="141" t="s">
        <v>2</v>
      </c>
    </row>
    <row r="4" s="109" customFormat="1" ht="20" customHeight="1" spans="1:23">
      <c r="A4" s="120" t="s">
        <v>3</v>
      </c>
      <c r="B4" s="50" t="s">
        <v>4</v>
      </c>
      <c r="C4" s="50" t="s">
        <v>5</v>
      </c>
      <c r="D4" s="121" t="s">
        <v>6</v>
      </c>
      <c r="E4" s="50" t="s">
        <v>7</v>
      </c>
      <c r="F4" s="127" t="s">
        <v>8</v>
      </c>
      <c r="G4" s="50" t="s">
        <v>9</v>
      </c>
      <c r="H4" s="50"/>
      <c r="I4" s="50"/>
      <c r="J4" s="50"/>
      <c r="K4" s="50" t="s">
        <v>10</v>
      </c>
      <c r="L4" s="50" t="s">
        <v>11</v>
      </c>
      <c r="M4" s="138"/>
      <c r="N4" s="138"/>
      <c r="O4" s="138"/>
      <c r="P4" s="138"/>
      <c r="Q4" s="138"/>
      <c r="R4" s="50" t="s">
        <v>12</v>
      </c>
      <c r="S4" s="50"/>
      <c r="T4" s="50" t="s">
        <v>13</v>
      </c>
      <c r="U4" s="50" t="s">
        <v>14</v>
      </c>
      <c r="V4" s="50" t="s">
        <v>15</v>
      </c>
      <c r="W4" s="50" t="s">
        <v>16</v>
      </c>
    </row>
    <row r="5" s="109" customFormat="1" ht="69" customHeight="1" spans="1:23">
      <c r="A5" s="120"/>
      <c r="B5" s="50"/>
      <c r="C5" s="50"/>
      <c r="D5" s="121"/>
      <c r="E5" s="50"/>
      <c r="F5" s="127"/>
      <c r="G5" s="50" t="s">
        <v>17</v>
      </c>
      <c r="H5" s="50" t="s">
        <v>18</v>
      </c>
      <c r="I5" s="50" t="s">
        <v>19</v>
      </c>
      <c r="J5" s="50" t="s">
        <v>20</v>
      </c>
      <c r="K5" s="50"/>
      <c r="L5" s="50"/>
      <c r="M5" s="138" t="s">
        <v>21</v>
      </c>
      <c r="N5" s="138" t="s">
        <v>22</v>
      </c>
      <c r="O5" s="138" t="s">
        <v>23</v>
      </c>
      <c r="P5" s="138" t="s">
        <v>24</v>
      </c>
      <c r="Q5" s="138" t="s">
        <v>25</v>
      </c>
      <c r="R5" s="50" t="s">
        <v>26</v>
      </c>
      <c r="S5" s="50" t="s">
        <v>27</v>
      </c>
      <c r="T5" s="50"/>
      <c r="U5" s="50"/>
      <c r="V5" s="50"/>
      <c r="W5" s="50"/>
    </row>
    <row r="6" s="109" customFormat="1" ht="46" customHeight="1" spans="1:23">
      <c r="A6" s="122" t="s">
        <v>28</v>
      </c>
      <c r="B6" s="123"/>
      <c r="C6" s="123"/>
      <c r="D6" s="124"/>
      <c r="E6" s="123"/>
      <c r="F6" s="125"/>
      <c r="G6" s="126">
        <v>80</v>
      </c>
      <c r="H6" s="126">
        <v>14</v>
      </c>
      <c r="I6" s="126">
        <v>2</v>
      </c>
      <c r="J6" s="126">
        <v>0</v>
      </c>
      <c r="K6" s="126"/>
      <c r="L6" s="126"/>
      <c r="M6" s="139">
        <f>SUBTOTAL(109,M7:M159)</f>
        <v>95751.243</v>
      </c>
      <c r="N6" s="139">
        <f>SUBTOTAL(109,N7:N159)</f>
        <v>78260.513</v>
      </c>
      <c r="O6" s="139">
        <f>SUBTOTAL(109,O7:O159)</f>
        <v>17490.73</v>
      </c>
      <c r="P6" s="139">
        <f>SUBTOTAL(109,P7:P159)</f>
        <v>0</v>
      </c>
      <c r="Q6" s="139">
        <f>SUBTOTAL(109,Q7:Q159)</f>
        <v>0</v>
      </c>
      <c r="R6" s="139"/>
      <c r="S6" s="139"/>
      <c r="T6" s="139"/>
      <c r="U6" s="139"/>
      <c r="V6" s="139"/>
      <c r="W6" s="139">
        <f>SUBTOTAL(109,W7:W159)</f>
        <v>78615.401177</v>
      </c>
    </row>
    <row r="7" ht="210" spans="1:23">
      <c r="A7" s="126">
        <f>IF(B7="","",COUNTA(B$7:B7))</f>
        <v>1</v>
      </c>
      <c r="B7" s="126" t="s">
        <v>680</v>
      </c>
      <c r="C7" s="126" t="s">
        <v>681</v>
      </c>
      <c r="D7" s="126">
        <v>2020.06</v>
      </c>
      <c r="E7" s="126" t="s">
        <v>682</v>
      </c>
      <c r="F7" s="201" t="s">
        <v>683</v>
      </c>
      <c r="G7" s="128" t="s">
        <v>33</v>
      </c>
      <c r="H7" s="128"/>
      <c r="I7" s="128"/>
      <c r="J7" s="128"/>
      <c r="K7" s="128">
        <v>3036</v>
      </c>
      <c r="L7" s="126" t="s">
        <v>92</v>
      </c>
      <c r="M7" s="139">
        <f t="shared" ref="M7:M70" si="0">SUM(N7:Q7)</f>
        <v>868.39</v>
      </c>
      <c r="N7" s="140">
        <v>868.39</v>
      </c>
      <c r="O7" s="140"/>
      <c r="P7" s="140"/>
      <c r="Q7" s="140"/>
      <c r="R7" s="128">
        <v>2130153</v>
      </c>
      <c r="S7" s="128">
        <v>2130505</v>
      </c>
      <c r="T7" s="128" t="s">
        <v>35</v>
      </c>
      <c r="U7" s="196"/>
      <c r="V7" s="171" t="s">
        <v>684</v>
      </c>
      <c r="W7" s="172">
        <v>866.569993</v>
      </c>
    </row>
    <row r="8" ht="126" spans="1:23">
      <c r="A8" s="126">
        <f>IF(B8="","",COUNTA(B$7:B8))</f>
        <v>2</v>
      </c>
      <c r="B8" s="126" t="s">
        <v>685</v>
      </c>
      <c r="C8" s="126" t="s">
        <v>686</v>
      </c>
      <c r="D8" s="126">
        <v>2020.06</v>
      </c>
      <c r="E8" s="126" t="s">
        <v>687</v>
      </c>
      <c r="F8" s="201" t="s">
        <v>688</v>
      </c>
      <c r="G8" s="128" t="s">
        <v>33</v>
      </c>
      <c r="H8" s="128"/>
      <c r="I8" s="128"/>
      <c r="J8" s="128"/>
      <c r="K8" s="128">
        <v>33043</v>
      </c>
      <c r="L8" s="126" t="s">
        <v>375</v>
      </c>
      <c r="M8" s="139">
        <f t="shared" si="0"/>
        <v>500</v>
      </c>
      <c r="N8" s="140">
        <v>500</v>
      </c>
      <c r="O8" s="140"/>
      <c r="P8" s="140"/>
      <c r="Q8" s="140"/>
      <c r="R8" s="128" t="s">
        <v>689</v>
      </c>
      <c r="S8" s="128">
        <v>2130505</v>
      </c>
      <c r="T8" s="128" t="s">
        <v>59</v>
      </c>
      <c r="U8" s="196">
        <v>1</v>
      </c>
      <c r="V8" s="171" t="s">
        <v>684</v>
      </c>
      <c r="W8" s="172">
        <v>448.974984</v>
      </c>
    </row>
    <row r="9" ht="115.5" spans="1:23">
      <c r="A9" s="126">
        <f>IF(B9="","",COUNTA(B$7:B9))</f>
        <v>3</v>
      </c>
      <c r="B9" s="126" t="s">
        <v>690</v>
      </c>
      <c r="C9" s="126" t="s">
        <v>691</v>
      </c>
      <c r="D9" s="126">
        <v>2020.06</v>
      </c>
      <c r="E9" s="126" t="s">
        <v>692</v>
      </c>
      <c r="F9" s="202" t="s">
        <v>693</v>
      </c>
      <c r="G9" s="128" t="s">
        <v>33</v>
      </c>
      <c r="H9" s="128"/>
      <c r="I9" s="128"/>
      <c r="J9" s="128"/>
      <c r="K9" s="128">
        <v>653</v>
      </c>
      <c r="L9" s="126" t="s">
        <v>92</v>
      </c>
      <c r="M9" s="139">
        <f t="shared" si="0"/>
        <v>716.27</v>
      </c>
      <c r="N9" s="140">
        <v>716.27</v>
      </c>
      <c r="O9" s="140"/>
      <c r="P9" s="140"/>
      <c r="Q9" s="140"/>
      <c r="R9" s="128">
        <v>2130153</v>
      </c>
      <c r="S9" s="128">
        <v>2130505</v>
      </c>
      <c r="T9" s="128" t="s">
        <v>35</v>
      </c>
      <c r="U9" s="196"/>
      <c r="V9" s="171" t="s">
        <v>684</v>
      </c>
      <c r="W9" s="172">
        <v>636.586451</v>
      </c>
    </row>
    <row r="10" spans="1:23">
      <c r="A10" s="129">
        <f>IF(B10="","",COUNTA(B$7:B10))</f>
        <v>4</v>
      </c>
      <c r="B10" s="129" t="s">
        <v>694</v>
      </c>
      <c r="C10" s="129" t="s">
        <v>681</v>
      </c>
      <c r="D10" s="129">
        <v>2020.06</v>
      </c>
      <c r="E10" s="129" t="s">
        <v>695</v>
      </c>
      <c r="F10" s="203" t="s">
        <v>696</v>
      </c>
      <c r="G10" s="131" t="s">
        <v>33</v>
      </c>
      <c r="H10" s="131"/>
      <c r="I10" s="131"/>
      <c r="J10" s="131"/>
      <c r="K10" s="131">
        <v>3800</v>
      </c>
      <c r="L10" s="126" t="s">
        <v>92</v>
      </c>
      <c r="M10" s="139">
        <f t="shared" si="0"/>
        <v>794.65</v>
      </c>
      <c r="N10" s="140">
        <v>794.65</v>
      </c>
      <c r="O10" s="140"/>
      <c r="P10" s="140"/>
      <c r="Q10" s="140"/>
      <c r="R10" s="128">
        <v>2130153</v>
      </c>
      <c r="S10" s="128">
        <v>2130505</v>
      </c>
      <c r="T10" s="128" t="s">
        <v>35</v>
      </c>
      <c r="U10" s="214">
        <v>0.0876801512088835</v>
      </c>
      <c r="V10" s="171"/>
      <c r="W10" s="172">
        <v>794.65</v>
      </c>
    </row>
    <row r="11" spans="1:23">
      <c r="A11" s="134"/>
      <c r="B11" s="134"/>
      <c r="C11" s="134"/>
      <c r="D11" s="134"/>
      <c r="E11" s="134"/>
      <c r="F11" s="204"/>
      <c r="G11" s="166"/>
      <c r="H11" s="166"/>
      <c r="I11" s="166"/>
      <c r="J11" s="166"/>
      <c r="K11" s="166"/>
      <c r="L11" s="126" t="s">
        <v>92</v>
      </c>
      <c r="M11" s="139">
        <f t="shared" si="0"/>
        <v>398</v>
      </c>
      <c r="N11" s="140">
        <v>398</v>
      </c>
      <c r="O11" s="140"/>
      <c r="P11" s="140"/>
      <c r="Q11" s="140"/>
      <c r="R11" s="128"/>
      <c r="S11" s="128"/>
      <c r="T11" s="128" t="s">
        <v>35</v>
      </c>
      <c r="U11" s="215"/>
      <c r="V11" s="171" t="s">
        <v>684</v>
      </c>
      <c r="W11" s="172">
        <v>0</v>
      </c>
    </row>
    <row r="12" ht="24" spans="1:23">
      <c r="A12" s="134"/>
      <c r="B12" s="134"/>
      <c r="C12" s="134"/>
      <c r="D12" s="134"/>
      <c r="E12" s="134"/>
      <c r="F12" s="204"/>
      <c r="G12" s="166"/>
      <c r="H12" s="166"/>
      <c r="I12" s="166"/>
      <c r="J12" s="166"/>
      <c r="K12" s="166"/>
      <c r="L12" s="126" t="s">
        <v>97</v>
      </c>
      <c r="M12" s="139">
        <f t="shared" si="0"/>
        <v>545</v>
      </c>
      <c r="N12" s="140">
        <v>545</v>
      </c>
      <c r="O12" s="140"/>
      <c r="P12" s="140"/>
      <c r="Q12" s="140"/>
      <c r="R12" s="128"/>
      <c r="S12" s="128"/>
      <c r="T12" s="128" t="s">
        <v>35</v>
      </c>
      <c r="U12" s="215"/>
      <c r="V12" s="171" t="s">
        <v>684</v>
      </c>
      <c r="W12" s="172">
        <v>0</v>
      </c>
    </row>
    <row r="13" ht="24" spans="1:23">
      <c r="A13" s="132"/>
      <c r="B13" s="132"/>
      <c r="C13" s="132"/>
      <c r="D13" s="132"/>
      <c r="E13" s="132"/>
      <c r="F13" s="205"/>
      <c r="G13" s="169"/>
      <c r="H13" s="169"/>
      <c r="I13" s="169"/>
      <c r="J13" s="169"/>
      <c r="K13" s="169"/>
      <c r="L13" s="126" t="s">
        <v>93</v>
      </c>
      <c r="M13" s="139">
        <f t="shared" si="0"/>
        <v>167</v>
      </c>
      <c r="N13" s="140">
        <v>167</v>
      </c>
      <c r="O13" s="140"/>
      <c r="P13" s="140"/>
      <c r="Q13" s="140"/>
      <c r="R13" s="128">
        <v>2110499</v>
      </c>
      <c r="S13" s="128">
        <v>2130505</v>
      </c>
      <c r="T13" s="128" t="s">
        <v>59</v>
      </c>
      <c r="U13" s="216"/>
      <c r="V13" s="171" t="s">
        <v>684</v>
      </c>
      <c r="W13" s="172">
        <v>0</v>
      </c>
    </row>
    <row r="14" ht="63" spans="1:23">
      <c r="A14" s="126">
        <f>IF(B14="","",COUNTA(B$7:B14))</f>
        <v>5</v>
      </c>
      <c r="B14" s="126" t="s">
        <v>697</v>
      </c>
      <c r="C14" s="126" t="s">
        <v>698</v>
      </c>
      <c r="D14" s="126">
        <v>2020.06</v>
      </c>
      <c r="E14" s="126" t="s">
        <v>682</v>
      </c>
      <c r="F14" s="206" t="s">
        <v>699</v>
      </c>
      <c r="G14" s="128" t="s">
        <v>33</v>
      </c>
      <c r="H14" s="128"/>
      <c r="I14" s="128"/>
      <c r="J14" s="128"/>
      <c r="K14" s="128">
        <v>9545</v>
      </c>
      <c r="L14" s="126" t="s">
        <v>375</v>
      </c>
      <c r="M14" s="139">
        <f t="shared" si="0"/>
        <v>839</v>
      </c>
      <c r="N14" s="140">
        <v>839</v>
      </c>
      <c r="O14" s="140"/>
      <c r="P14" s="140"/>
      <c r="Q14" s="140"/>
      <c r="R14" s="128" t="s">
        <v>689</v>
      </c>
      <c r="S14" s="128">
        <v>2130505</v>
      </c>
      <c r="T14" s="128" t="s">
        <v>35</v>
      </c>
      <c r="U14" s="196"/>
      <c r="V14" s="171" t="s">
        <v>684</v>
      </c>
      <c r="W14" s="172">
        <v>655.387193</v>
      </c>
    </row>
    <row r="15" spans="1:23">
      <c r="A15" s="129">
        <f>IF(B15="","",COUNTA(B$7:B15))</f>
        <v>6</v>
      </c>
      <c r="B15" s="129" t="s">
        <v>700</v>
      </c>
      <c r="C15" s="129" t="s">
        <v>701</v>
      </c>
      <c r="D15" s="129">
        <v>2020.06</v>
      </c>
      <c r="E15" s="129" t="s">
        <v>702</v>
      </c>
      <c r="F15" s="207" t="s">
        <v>703</v>
      </c>
      <c r="G15" s="131" t="s">
        <v>33</v>
      </c>
      <c r="H15" s="131"/>
      <c r="I15" s="131"/>
      <c r="J15" s="131"/>
      <c r="K15" s="131">
        <v>1200</v>
      </c>
      <c r="L15" s="126" t="s">
        <v>206</v>
      </c>
      <c r="M15" s="139">
        <f t="shared" si="0"/>
        <v>551</v>
      </c>
      <c r="N15" s="140"/>
      <c r="O15" s="140">
        <v>551</v>
      </c>
      <c r="P15" s="140"/>
      <c r="Q15" s="140"/>
      <c r="R15" s="128">
        <v>2130153</v>
      </c>
      <c r="S15" s="128">
        <v>2130505</v>
      </c>
      <c r="T15" s="128" t="s">
        <v>35</v>
      </c>
      <c r="U15" s="214">
        <v>0.136374634887273</v>
      </c>
      <c r="V15" s="171"/>
      <c r="W15" s="172">
        <v>551</v>
      </c>
    </row>
    <row r="16" spans="1:23">
      <c r="A16" s="134"/>
      <c r="B16" s="134"/>
      <c r="C16" s="134"/>
      <c r="D16" s="134"/>
      <c r="E16" s="134"/>
      <c r="F16" s="208"/>
      <c r="G16" s="166"/>
      <c r="H16" s="166"/>
      <c r="I16" s="166"/>
      <c r="J16" s="166"/>
      <c r="K16" s="166"/>
      <c r="L16" s="126" t="s">
        <v>112</v>
      </c>
      <c r="M16" s="139">
        <f t="shared" si="0"/>
        <v>28</v>
      </c>
      <c r="N16" s="140"/>
      <c r="O16" s="140">
        <v>28</v>
      </c>
      <c r="P16" s="140"/>
      <c r="Q16" s="140"/>
      <c r="R16" s="128"/>
      <c r="S16" s="128"/>
      <c r="T16" s="128" t="s">
        <v>59</v>
      </c>
      <c r="U16" s="215"/>
      <c r="V16" s="171"/>
      <c r="W16" s="172">
        <v>28</v>
      </c>
    </row>
    <row r="17" spans="1:23">
      <c r="A17" s="134"/>
      <c r="B17" s="134"/>
      <c r="C17" s="134"/>
      <c r="D17" s="134"/>
      <c r="E17" s="134"/>
      <c r="F17" s="208"/>
      <c r="G17" s="166"/>
      <c r="H17" s="166"/>
      <c r="I17" s="166"/>
      <c r="J17" s="166"/>
      <c r="K17" s="166"/>
      <c r="L17" s="126" t="s">
        <v>114</v>
      </c>
      <c r="M17" s="139">
        <f t="shared" si="0"/>
        <v>225</v>
      </c>
      <c r="N17" s="140"/>
      <c r="O17" s="140">
        <v>225</v>
      </c>
      <c r="P17" s="140"/>
      <c r="Q17" s="140"/>
      <c r="R17" s="128">
        <v>2130199</v>
      </c>
      <c r="S17" s="128">
        <v>2130505</v>
      </c>
      <c r="T17" s="128" t="s">
        <v>35</v>
      </c>
      <c r="U17" s="215"/>
      <c r="V17" s="171"/>
      <c r="W17" s="172">
        <v>225</v>
      </c>
    </row>
    <row r="18" ht="24" spans="1:23">
      <c r="A18" s="134"/>
      <c r="B18" s="134"/>
      <c r="C18" s="134"/>
      <c r="D18" s="134"/>
      <c r="E18" s="134"/>
      <c r="F18" s="208"/>
      <c r="G18" s="166"/>
      <c r="H18" s="166"/>
      <c r="I18" s="166"/>
      <c r="J18" s="166"/>
      <c r="K18" s="166"/>
      <c r="L18" s="126" t="s">
        <v>77</v>
      </c>
      <c r="M18" s="139">
        <f t="shared" si="0"/>
        <v>191.17</v>
      </c>
      <c r="N18" s="140"/>
      <c r="O18" s="140">
        <v>191.17</v>
      </c>
      <c r="P18" s="140"/>
      <c r="Q18" s="140"/>
      <c r="R18" s="128">
        <v>2130199</v>
      </c>
      <c r="S18" s="128">
        <v>2130505</v>
      </c>
      <c r="T18" s="128" t="s">
        <v>35</v>
      </c>
      <c r="U18" s="215"/>
      <c r="V18" s="171"/>
      <c r="W18" s="172">
        <v>191.17</v>
      </c>
    </row>
    <row r="19" ht="24" spans="1:23">
      <c r="A19" s="134"/>
      <c r="B19" s="134"/>
      <c r="C19" s="134"/>
      <c r="D19" s="134"/>
      <c r="E19" s="134"/>
      <c r="F19" s="208"/>
      <c r="G19" s="166"/>
      <c r="H19" s="166"/>
      <c r="I19" s="166"/>
      <c r="J19" s="166"/>
      <c r="K19" s="166"/>
      <c r="L19" s="126" t="s">
        <v>275</v>
      </c>
      <c r="M19" s="139">
        <f t="shared" si="0"/>
        <v>38</v>
      </c>
      <c r="N19" s="140"/>
      <c r="O19" s="140">
        <v>38</v>
      </c>
      <c r="P19" s="140"/>
      <c r="Q19" s="140"/>
      <c r="R19" s="128">
        <v>2130106</v>
      </c>
      <c r="S19" s="128">
        <v>2130505</v>
      </c>
      <c r="T19" s="128" t="s">
        <v>35</v>
      </c>
      <c r="U19" s="215"/>
      <c r="V19" s="171"/>
      <c r="W19" s="172">
        <v>38</v>
      </c>
    </row>
    <row r="20" ht="24" spans="1:23">
      <c r="A20" s="134"/>
      <c r="B20" s="134"/>
      <c r="C20" s="134"/>
      <c r="D20" s="134"/>
      <c r="E20" s="134"/>
      <c r="F20" s="208"/>
      <c r="G20" s="166"/>
      <c r="H20" s="166"/>
      <c r="I20" s="166"/>
      <c r="J20" s="166"/>
      <c r="K20" s="166"/>
      <c r="L20" s="126" t="s">
        <v>277</v>
      </c>
      <c r="M20" s="139">
        <f t="shared" si="0"/>
        <v>293</v>
      </c>
      <c r="N20" s="140"/>
      <c r="O20" s="140">
        <v>293</v>
      </c>
      <c r="P20" s="140"/>
      <c r="Q20" s="140"/>
      <c r="R20" s="128">
        <v>2130701</v>
      </c>
      <c r="S20" s="128">
        <v>2130505</v>
      </c>
      <c r="T20" s="128" t="s">
        <v>35</v>
      </c>
      <c r="U20" s="215"/>
      <c r="V20" s="171"/>
      <c r="W20" s="172">
        <v>293</v>
      </c>
    </row>
    <row r="21" ht="24" spans="1:23">
      <c r="A21" s="134"/>
      <c r="B21" s="134"/>
      <c r="C21" s="134"/>
      <c r="D21" s="134"/>
      <c r="E21" s="134"/>
      <c r="F21" s="208"/>
      <c r="G21" s="166"/>
      <c r="H21" s="166"/>
      <c r="I21" s="166"/>
      <c r="J21" s="166"/>
      <c r="K21" s="166"/>
      <c r="L21" s="126" t="s">
        <v>277</v>
      </c>
      <c r="M21" s="139">
        <f t="shared" si="0"/>
        <v>18</v>
      </c>
      <c r="N21" s="140"/>
      <c r="O21" s="140">
        <v>18</v>
      </c>
      <c r="P21" s="140"/>
      <c r="Q21" s="140"/>
      <c r="R21" s="128">
        <v>2130701</v>
      </c>
      <c r="S21" s="128">
        <v>2130505</v>
      </c>
      <c r="T21" s="128" t="s">
        <v>35</v>
      </c>
      <c r="U21" s="215"/>
      <c r="V21" s="171"/>
      <c r="W21" s="172">
        <v>18</v>
      </c>
    </row>
    <row r="22" ht="24" spans="1:23">
      <c r="A22" s="134"/>
      <c r="B22" s="134"/>
      <c r="C22" s="134"/>
      <c r="D22" s="134"/>
      <c r="E22" s="134"/>
      <c r="F22" s="208"/>
      <c r="G22" s="166"/>
      <c r="H22" s="166"/>
      <c r="I22" s="166"/>
      <c r="J22" s="166"/>
      <c r="K22" s="166"/>
      <c r="L22" s="126" t="s">
        <v>277</v>
      </c>
      <c r="M22" s="139">
        <f t="shared" si="0"/>
        <v>92</v>
      </c>
      <c r="N22" s="140"/>
      <c r="O22" s="140">
        <v>92</v>
      </c>
      <c r="P22" s="140"/>
      <c r="Q22" s="140"/>
      <c r="R22" s="128">
        <v>2130706</v>
      </c>
      <c r="S22" s="128">
        <v>2130505</v>
      </c>
      <c r="T22" s="128" t="s">
        <v>35</v>
      </c>
      <c r="U22" s="215"/>
      <c r="V22" s="171"/>
      <c r="W22" s="172">
        <v>92</v>
      </c>
    </row>
    <row r="23" spans="1:23">
      <c r="A23" s="134"/>
      <c r="B23" s="134"/>
      <c r="C23" s="134"/>
      <c r="D23" s="134"/>
      <c r="E23" s="134"/>
      <c r="F23" s="208"/>
      <c r="G23" s="166"/>
      <c r="H23" s="166"/>
      <c r="I23" s="166"/>
      <c r="J23" s="166"/>
      <c r="K23" s="166"/>
      <c r="L23" s="126" t="s">
        <v>278</v>
      </c>
      <c r="M23" s="139">
        <f t="shared" si="0"/>
        <v>36.6</v>
      </c>
      <c r="N23" s="140"/>
      <c r="O23" s="140">
        <v>36.6</v>
      </c>
      <c r="P23" s="140"/>
      <c r="Q23" s="140"/>
      <c r="R23" s="128"/>
      <c r="S23" s="128"/>
      <c r="T23" s="128" t="s">
        <v>59</v>
      </c>
      <c r="U23" s="215"/>
      <c r="V23" s="171"/>
      <c r="W23" s="172">
        <v>36.6</v>
      </c>
    </row>
    <row r="24" ht="24" spans="1:23">
      <c r="A24" s="134"/>
      <c r="B24" s="134"/>
      <c r="C24" s="134"/>
      <c r="D24" s="134"/>
      <c r="E24" s="134"/>
      <c r="F24" s="208"/>
      <c r="G24" s="166"/>
      <c r="H24" s="166"/>
      <c r="I24" s="166"/>
      <c r="J24" s="166"/>
      <c r="K24" s="166"/>
      <c r="L24" s="126" t="s">
        <v>189</v>
      </c>
      <c r="M24" s="139">
        <f t="shared" si="0"/>
        <v>396.5</v>
      </c>
      <c r="N24" s="140"/>
      <c r="O24" s="140">
        <v>396.5</v>
      </c>
      <c r="P24" s="140"/>
      <c r="Q24" s="140"/>
      <c r="R24" s="128">
        <v>2130599</v>
      </c>
      <c r="S24" s="128">
        <v>2130505</v>
      </c>
      <c r="T24" s="128" t="s">
        <v>35</v>
      </c>
      <c r="U24" s="215"/>
      <c r="V24" s="171"/>
      <c r="W24" s="172">
        <v>396.5</v>
      </c>
    </row>
    <row r="25" spans="1:23">
      <c r="A25" s="134"/>
      <c r="B25" s="134"/>
      <c r="C25" s="134"/>
      <c r="D25" s="134"/>
      <c r="E25" s="134"/>
      <c r="F25" s="208"/>
      <c r="G25" s="166"/>
      <c r="H25" s="166"/>
      <c r="I25" s="166"/>
      <c r="J25" s="166"/>
      <c r="K25" s="166"/>
      <c r="L25" s="126" t="s">
        <v>99</v>
      </c>
      <c r="M25" s="139">
        <f t="shared" si="0"/>
        <v>1212</v>
      </c>
      <c r="N25" s="140">
        <v>1212</v>
      </c>
      <c r="O25" s="140"/>
      <c r="P25" s="140"/>
      <c r="Q25" s="140"/>
      <c r="R25" s="128">
        <v>2130199</v>
      </c>
      <c r="S25" s="128">
        <v>2130505</v>
      </c>
      <c r="T25" s="128" t="s">
        <v>35</v>
      </c>
      <c r="U25" s="215"/>
      <c r="V25" s="171" t="s">
        <v>684</v>
      </c>
      <c r="W25" s="172">
        <v>0</v>
      </c>
    </row>
    <row r="26" spans="1:23">
      <c r="A26" s="132"/>
      <c r="B26" s="132"/>
      <c r="C26" s="132"/>
      <c r="D26" s="132"/>
      <c r="E26" s="132"/>
      <c r="F26" s="209"/>
      <c r="G26" s="169"/>
      <c r="H26" s="169"/>
      <c r="I26" s="169"/>
      <c r="J26" s="169"/>
      <c r="K26" s="169"/>
      <c r="L26" s="126" t="s">
        <v>375</v>
      </c>
      <c r="M26" s="139">
        <f t="shared" si="0"/>
        <v>411.7608</v>
      </c>
      <c r="N26" s="140">
        <v>411.7608</v>
      </c>
      <c r="O26" s="140"/>
      <c r="P26" s="140"/>
      <c r="Q26" s="140"/>
      <c r="R26" s="128">
        <v>2130399</v>
      </c>
      <c r="S26" s="128">
        <v>2130505</v>
      </c>
      <c r="T26" s="128" t="s">
        <v>59</v>
      </c>
      <c r="U26" s="216"/>
      <c r="V26" s="171" t="s">
        <v>684</v>
      </c>
      <c r="W26" s="172">
        <v>0</v>
      </c>
    </row>
    <row r="27" ht="36" spans="1:23">
      <c r="A27" s="126">
        <f>IF(B27="","",COUNTA(B$7:B27))</f>
        <v>7</v>
      </c>
      <c r="B27" s="126" t="s">
        <v>704</v>
      </c>
      <c r="C27" s="126" t="s">
        <v>705</v>
      </c>
      <c r="D27" s="126">
        <v>2020.06</v>
      </c>
      <c r="E27" s="126" t="s">
        <v>706</v>
      </c>
      <c r="F27" s="202" t="s">
        <v>707</v>
      </c>
      <c r="G27" s="128"/>
      <c r="H27" s="128" t="s">
        <v>33</v>
      </c>
      <c r="I27" s="128"/>
      <c r="J27" s="128"/>
      <c r="K27" s="128">
        <v>262</v>
      </c>
      <c r="L27" s="126" t="s">
        <v>131</v>
      </c>
      <c r="M27" s="139">
        <f t="shared" si="0"/>
        <v>170.065343</v>
      </c>
      <c r="N27" s="140">
        <v>170.065343</v>
      </c>
      <c r="O27" s="140"/>
      <c r="P27" s="140"/>
      <c r="Q27" s="140"/>
      <c r="R27" s="128">
        <v>2210105</v>
      </c>
      <c r="S27" s="128">
        <v>2130504</v>
      </c>
      <c r="T27" s="128" t="s">
        <v>59</v>
      </c>
      <c r="U27" s="196">
        <v>1</v>
      </c>
      <c r="V27" s="171"/>
      <c r="W27" s="172">
        <v>170.065343</v>
      </c>
    </row>
    <row r="28" ht="24" spans="1:23">
      <c r="A28" s="129">
        <f>IF(B28="","",COUNTA(B$7:B28))</f>
        <v>8</v>
      </c>
      <c r="B28" s="129" t="s">
        <v>708</v>
      </c>
      <c r="C28" s="129" t="s">
        <v>709</v>
      </c>
      <c r="D28" s="129">
        <v>2020.06</v>
      </c>
      <c r="E28" s="129" t="s">
        <v>706</v>
      </c>
      <c r="F28" s="210" t="s">
        <v>710</v>
      </c>
      <c r="G28" s="131"/>
      <c r="H28" s="131" t="s">
        <v>33</v>
      </c>
      <c r="I28" s="131"/>
      <c r="J28" s="131"/>
      <c r="K28" s="131">
        <v>40553</v>
      </c>
      <c r="L28" s="126" t="s">
        <v>34</v>
      </c>
      <c r="M28" s="139">
        <f t="shared" si="0"/>
        <v>3041.03</v>
      </c>
      <c r="N28" s="140">
        <v>3041.03</v>
      </c>
      <c r="O28" s="140"/>
      <c r="P28" s="140"/>
      <c r="Q28" s="140"/>
      <c r="R28" s="128">
        <v>1100231</v>
      </c>
      <c r="S28" s="128">
        <v>2130504</v>
      </c>
      <c r="T28" s="128" t="s">
        <v>35</v>
      </c>
      <c r="U28" s="214"/>
      <c r="V28" s="171" t="s">
        <v>684</v>
      </c>
      <c r="W28" s="172">
        <v>3036.524555</v>
      </c>
    </row>
    <row r="29" ht="24" spans="1:23">
      <c r="A29" s="132"/>
      <c r="B29" s="132"/>
      <c r="C29" s="132"/>
      <c r="D29" s="132"/>
      <c r="E29" s="132"/>
      <c r="F29" s="211"/>
      <c r="G29" s="169"/>
      <c r="H29" s="169"/>
      <c r="I29" s="169"/>
      <c r="J29" s="169"/>
      <c r="K29" s="169"/>
      <c r="L29" s="126" t="s">
        <v>87</v>
      </c>
      <c r="M29" s="139">
        <f t="shared" si="0"/>
        <v>82</v>
      </c>
      <c r="N29" s="140">
        <v>82</v>
      </c>
      <c r="O29" s="140"/>
      <c r="P29" s="140"/>
      <c r="Q29" s="140"/>
      <c r="R29" s="128">
        <v>1100231</v>
      </c>
      <c r="S29" s="128">
        <v>2130504</v>
      </c>
      <c r="T29" s="128" t="s">
        <v>35</v>
      </c>
      <c r="U29" s="216"/>
      <c r="V29" s="171"/>
      <c r="W29" s="172">
        <v>82</v>
      </c>
    </row>
    <row r="30" ht="52.5" spans="1:23">
      <c r="A30" s="126">
        <f>IF(B30="","",COUNTA(B$7:B30))</f>
        <v>9</v>
      </c>
      <c r="B30" s="126" t="s">
        <v>711</v>
      </c>
      <c r="C30" s="126" t="s">
        <v>681</v>
      </c>
      <c r="D30" s="126">
        <v>2020.06</v>
      </c>
      <c r="E30" s="126" t="s">
        <v>695</v>
      </c>
      <c r="F30" s="201" t="s">
        <v>712</v>
      </c>
      <c r="G30" s="128" t="s">
        <v>33</v>
      </c>
      <c r="H30" s="128"/>
      <c r="I30" s="128"/>
      <c r="J30" s="128"/>
      <c r="K30" s="128">
        <v>16</v>
      </c>
      <c r="L30" s="126" t="s">
        <v>375</v>
      </c>
      <c r="M30" s="139">
        <f t="shared" si="0"/>
        <v>600</v>
      </c>
      <c r="N30" s="140">
        <v>600</v>
      </c>
      <c r="O30" s="140"/>
      <c r="P30" s="140"/>
      <c r="Q30" s="140"/>
      <c r="R30" s="128" t="s">
        <v>689</v>
      </c>
      <c r="S30" s="128">
        <v>2130505</v>
      </c>
      <c r="T30" s="128" t="s">
        <v>59</v>
      </c>
      <c r="U30" s="196">
        <v>1</v>
      </c>
      <c r="V30" s="171" t="s">
        <v>684</v>
      </c>
      <c r="W30" s="172">
        <v>379.3975</v>
      </c>
    </row>
    <row r="31" ht="52.5" spans="1:23">
      <c r="A31" s="126">
        <f>IF(B31="","",COUNTA(B$7:B31))</f>
        <v>10</v>
      </c>
      <c r="B31" s="126" t="s">
        <v>713</v>
      </c>
      <c r="C31" s="126" t="s">
        <v>714</v>
      </c>
      <c r="D31" s="126">
        <v>2020.06</v>
      </c>
      <c r="E31" s="126" t="s">
        <v>682</v>
      </c>
      <c r="F31" s="206" t="s">
        <v>715</v>
      </c>
      <c r="G31" s="128" t="s">
        <v>33</v>
      </c>
      <c r="H31" s="128"/>
      <c r="I31" s="128"/>
      <c r="J31" s="128"/>
      <c r="K31" s="128">
        <v>4772</v>
      </c>
      <c r="L31" s="126" t="s">
        <v>375</v>
      </c>
      <c r="M31" s="139">
        <f t="shared" si="0"/>
        <v>223</v>
      </c>
      <c r="N31" s="140">
        <v>223</v>
      </c>
      <c r="O31" s="140"/>
      <c r="P31" s="140"/>
      <c r="Q31" s="140"/>
      <c r="R31" s="128" t="s">
        <v>689</v>
      </c>
      <c r="S31" s="128">
        <v>2130505</v>
      </c>
      <c r="T31" s="128" t="s">
        <v>35</v>
      </c>
      <c r="U31" s="196"/>
      <c r="V31" s="171" t="s">
        <v>684</v>
      </c>
      <c r="W31" s="172">
        <v>163.128042</v>
      </c>
    </row>
    <row r="32" ht="24" spans="1:23">
      <c r="A32" s="129">
        <f>IF(B32="","",COUNTA(B$7:B32))</f>
        <v>11</v>
      </c>
      <c r="B32" s="129" t="s">
        <v>716</v>
      </c>
      <c r="C32" s="129" t="s">
        <v>681</v>
      </c>
      <c r="D32" s="129">
        <v>2020.06</v>
      </c>
      <c r="E32" s="129" t="s">
        <v>687</v>
      </c>
      <c r="F32" s="207" t="s">
        <v>717</v>
      </c>
      <c r="G32" s="131" t="s">
        <v>33</v>
      </c>
      <c r="H32" s="131"/>
      <c r="I32" s="131"/>
      <c r="J32" s="131"/>
      <c r="K32" s="131">
        <v>610</v>
      </c>
      <c r="L32" s="126" t="s">
        <v>50</v>
      </c>
      <c r="M32" s="139">
        <f t="shared" si="0"/>
        <v>5574</v>
      </c>
      <c r="N32" s="140">
        <v>5574</v>
      </c>
      <c r="O32" s="140"/>
      <c r="P32" s="140"/>
      <c r="Q32" s="140"/>
      <c r="R32" s="128">
        <v>1100231</v>
      </c>
      <c r="S32" s="128">
        <v>2130505</v>
      </c>
      <c r="T32" s="128" t="s">
        <v>35</v>
      </c>
      <c r="U32" s="214">
        <v>0.0255366306365324</v>
      </c>
      <c r="V32" s="171"/>
      <c r="W32" s="172">
        <v>5574</v>
      </c>
    </row>
    <row r="33" ht="24" spans="1:23">
      <c r="A33" s="134"/>
      <c r="B33" s="134"/>
      <c r="C33" s="134"/>
      <c r="D33" s="134"/>
      <c r="E33" s="134"/>
      <c r="F33" s="208"/>
      <c r="G33" s="166"/>
      <c r="H33" s="166"/>
      <c r="I33" s="166"/>
      <c r="J33" s="166"/>
      <c r="K33" s="166"/>
      <c r="L33" s="126" t="s">
        <v>36</v>
      </c>
      <c r="M33" s="139">
        <f t="shared" si="0"/>
        <v>3351.11</v>
      </c>
      <c r="N33" s="140"/>
      <c r="O33" s="140">
        <v>3351.11</v>
      </c>
      <c r="P33" s="140"/>
      <c r="Q33" s="140"/>
      <c r="R33" s="126" t="s">
        <v>718</v>
      </c>
      <c r="S33" s="128">
        <v>2130505</v>
      </c>
      <c r="T33" s="128" t="s">
        <v>35</v>
      </c>
      <c r="U33" s="215"/>
      <c r="V33" s="171"/>
      <c r="W33" s="172">
        <v>3351.11</v>
      </c>
    </row>
    <row r="34" ht="24" spans="1:23">
      <c r="A34" s="132"/>
      <c r="B34" s="132"/>
      <c r="C34" s="132"/>
      <c r="D34" s="132"/>
      <c r="E34" s="132"/>
      <c r="F34" s="209"/>
      <c r="G34" s="169"/>
      <c r="H34" s="169"/>
      <c r="I34" s="169"/>
      <c r="J34" s="169"/>
      <c r="K34" s="169"/>
      <c r="L34" s="126" t="s">
        <v>131</v>
      </c>
      <c r="M34" s="139">
        <f t="shared" si="0"/>
        <v>233.89</v>
      </c>
      <c r="N34" s="140">
        <v>233.89</v>
      </c>
      <c r="O34" s="140"/>
      <c r="P34" s="140"/>
      <c r="Q34" s="140"/>
      <c r="R34" s="128">
        <v>2210105</v>
      </c>
      <c r="S34" s="128">
        <v>2130505</v>
      </c>
      <c r="T34" s="128" t="s">
        <v>59</v>
      </c>
      <c r="U34" s="216"/>
      <c r="V34" s="171"/>
      <c r="W34" s="172">
        <v>233.89</v>
      </c>
    </row>
    <row r="35" ht="94.5" spans="1:23">
      <c r="A35" s="126">
        <f>IF(B35="","",COUNTA(B$7:B35))</f>
        <v>12</v>
      </c>
      <c r="B35" s="126" t="s">
        <v>719</v>
      </c>
      <c r="C35" s="126" t="s">
        <v>720</v>
      </c>
      <c r="D35" s="126">
        <v>2020.06</v>
      </c>
      <c r="E35" s="126" t="s">
        <v>721</v>
      </c>
      <c r="F35" s="201" t="s">
        <v>722</v>
      </c>
      <c r="G35" s="128" t="s">
        <v>33</v>
      </c>
      <c r="H35" s="128"/>
      <c r="I35" s="128"/>
      <c r="J35" s="128"/>
      <c r="K35" s="128">
        <v>445</v>
      </c>
      <c r="L35" s="126" t="s">
        <v>34</v>
      </c>
      <c r="M35" s="139">
        <f t="shared" si="0"/>
        <v>985</v>
      </c>
      <c r="N35" s="140">
        <v>985</v>
      </c>
      <c r="O35" s="140"/>
      <c r="P35" s="140"/>
      <c r="Q35" s="140"/>
      <c r="R35" s="128">
        <v>1100231</v>
      </c>
      <c r="S35" s="128">
        <v>2130505</v>
      </c>
      <c r="T35" s="128" t="s">
        <v>35</v>
      </c>
      <c r="U35" s="196"/>
      <c r="V35" s="171" t="s">
        <v>684</v>
      </c>
      <c r="W35" s="172">
        <v>767.91057</v>
      </c>
    </row>
    <row r="36" ht="73.5" spans="1:23">
      <c r="A36" s="126">
        <f>IF(B36="","",COUNTA(B$7:B36))</f>
        <v>13</v>
      </c>
      <c r="B36" s="126" t="s">
        <v>723</v>
      </c>
      <c r="C36" s="126" t="s">
        <v>724</v>
      </c>
      <c r="D36" s="126">
        <v>2020.06</v>
      </c>
      <c r="E36" s="126" t="s">
        <v>725</v>
      </c>
      <c r="F36" s="201" t="s">
        <v>726</v>
      </c>
      <c r="G36" s="128" t="s">
        <v>33</v>
      </c>
      <c r="H36" s="128"/>
      <c r="I36" s="128"/>
      <c r="J36" s="128"/>
      <c r="K36" s="128">
        <v>240</v>
      </c>
      <c r="L36" s="126" t="s">
        <v>34</v>
      </c>
      <c r="M36" s="139">
        <f t="shared" si="0"/>
        <v>370</v>
      </c>
      <c r="N36" s="140">
        <v>370</v>
      </c>
      <c r="O36" s="140"/>
      <c r="P36" s="140"/>
      <c r="Q36" s="140"/>
      <c r="R36" s="128">
        <v>1100231</v>
      </c>
      <c r="S36" s="128">
        <v>2130505</v>
      </c>
      <c r="T36" s="128" t="s">
        <v>35</v>
      </c>
      <c r="U36" s="196"/>
      <c r="V36" s="171" t="s">
        <v>684</v>
      </c>
      <c r="W36" s="172">
        <v>224.66513</v>
      </c>
    </row>
    <row r="37" ht="126" spans="1:23">
      <c r="A37" s="126">
        <f>IF(B37="","",COUNTA(B$7:B37))</f>
        <v>14</v>
      </c>
      <c r="B37" s="126" t="s">
        <v>727</v>
      </c>
      <c r="C37" s="126" t="s">
        <v>728</v>
      </c>
      <c r="D37" s="126">
        <v>2020.06</v>
      </c>
      <c r="E37" s="126" t="s">
        <v>729</v>
      </c>
      <c r="F37" s="201" t="s">
        <v>730</v>
      </c>
      <c r="G37" s="128" t="s">
        <v>33</v>
      </c>
      <c r="H37" s="128"/>
      <c r="I37" s="128"/>
      <c r="J37" s="128"/>
      <c r="K37" s="128">
        <v>868</v>
      </c>
      <c r="L37" s="126" t="s">
        <v>34</v>
      </c>
      <c r="M37" s="139">
        <f t="shared" si="0"/>
        <v>1675</v>
      </c>
      <c r="N37" s="140">
        <v>1675</v>
      </c>
      <c r="O37" s="140"/>
      <c r="P37" s="140"/>
      <c r="Q37" s="140"/>
      <c r="R37" s="128">
        <v>1100231</v>
      </c>
      <c r="S37" s="128">
        <v>2130505</v>
      </c>
      <c r="T37" s="128" t="s">
        <v>35</v>
      </c>
      <c r="U37" s="196"/>
      <c r="V37" s="171" t="s">
        <v>684</v>
      </c>
      <c r="W37" s="172">
        <v>1482.151811</v>
      </c>
    </row>
    <row r="38" ht="73.5" spans="1:23">
      <c r="A38" s="126">
        <f>IF(B38="","",COUNTA(B$7:B38))</f>
        <v>15</v>
      </c>
      <c r="B38" s="126" t="s">
        <v>731</v>
      </c>
      <c r="C38" s="126" t="s">
        <v>732</v>
      </c>
      <c r="D38" s="126">
        <v>2020.06</v>
      </c>
      <c r="E38" s="126" t="s">
        <v>733</v>
      </c>
      <c r="F38" s="201" t="s">
        <v>734</v>
      </c>
      <c r="G38" s="128" t="s">
        <v>33</v>
      </c>
      <c r="H38" s="128"/>
      <c r="I38" s="128"/>
      <c r="J38" s="128"/>
      <c r="K38" s="128">
        <v>112</v>
      </c>
      <c r="L38" s="126" t="s">
        <v>34</v>
      </c>
      <c r="M38" s="139">
        <f t="shared" si="0"/>
        <v>300</v>
      </c>
      <c r="N38" s="140">
        <v>300</v>
      </c>
      <c r="O38" s="140"/>
      <c r="P38" s="140"/>
      <c r="Q38" s="140"/>
      <c r="R38" s="128">
        <v>1100231</v>
      </c>
      <c r="S38" s="128">
        <v>2130505</v>
      </c>
      <c r="T38" s="128" t="s">
        <v>35</v>
      </c>
      <c r="U38" s="196"/>
      <c r="V38" s="171" t="s">
        <v>684</v>
      </c>
      <c r="W38" s="172">
        <v>252.859299</v>
      </c>
    </row>
    <row r="39" ht="63" spans="1:23">
      <c r="A39" s="126">
        <f>IF(B39="","",COUNTA(B$7:B39))</f>
        <v>16</v>
      </c>
      <c r="B39" s="126" t="s">
        <v>735</v>
      </c>
      <c r="C39" s="126" t="s">
        <v>736</v>
      </c>
      <c r="D39" s="126">
        <v>2020.06</v>
      </c>
      <c r="E39" s="126" t="s">
        <v>737</v>
      </c>
      <c r="F39" s="201" t="s">
        <v>738</v>
      </c>
      <c r="G39" s="128" t="s">
        <v>33</v>
      </c>
      <c r="H39" s="128"/>
      <c r="I39" s="128"/>
      <c r="J39" s="128"/>
      <c r="K39" s="128">
        <v>53</v>
      </c>
      <c r="L39" s="126" t="s">
        <v>34</v>
      </c>
      <c r="M39" s="139">
        <f t="shared" si="0"/>
        <v>420</v>
      </c>
      <c r="N39" s="140">
        <v>420</v>
      </c>
      <c r="O39" s="140"/>
      <c r="P39" s="140"/>
      <c r="Q39" s="140"/>
      <c r="R39" s="128">
        <v>1100231</v>
      </c>
      <c r="S39" s="128">
        <v>2130505</v>
      </c>
      <c r="T39" s="128" t="s">
        <v>35</v>
      </c>
      <c r="U39" s="196"/>
      <c r="V39" s="171" t="s">
        <v>684</v>
      </c>
      <c r="W39" s="172">
        <v>351.650941</v>
      </c>
    </row>
    <row r="40" ht="63" spans="1:23">
      <c r="A40" s="126">
        <f>IF(B40="","",COUNTA(B$7:B40))</f>
        <v>17</v>
      </c>
      <c r="B40" s="126" t="s">
        <v>739</v>
      </c>
      <c r="C40" s="126" t="s">
        <v>740</v>
      </c>
      <c r="D40" s="126">
        <v>2020.06</v>
      </c>
      <c r="E40" s="126" t="s">
        <v>695</v>
      </c>
      <c r="F40" s="201" t="s">
        <v>741</v>
      </c>
      <c r="G40" s="128" t="s">
        <v>33</v>
      </c>
      <c r="H40" s="128"/>
      <c r="I40" s="128"/>
      <c r="J40" s="128"/>
      <c r="K40" s="128">
        <v>280</v>
      </c>
      <c r="L40" s="126" t="s">
        <v>34</v>
      </c>
      <c r="M40" s="139">
        <f t="shared" si="0"/>
        <v>500</v>
      </c>
      <c r="N40" s="140">
        <v>500</v>
      </c>
      <c r="O40" s="140"/>
      <c r="P40" s="140"/>
      <c r="Q40" s="140"/>
      <c r="R40" s="128">
        <v>1100231</v>
      </c>
      <c r="S40" s="128">
        <v>2130505</v>
      </c>
      <c r="T40" s="128" t="s">
        <v>35</v>
      </c>
      <c r="U40" s="196"/>
      <c r="V40" s="171" t="s">
        <v>684</v>
      </c>
      <c r="W40" s="172">
        <v>397.123367</v>
      </c>
    </row>
    <row r="41" ht="73.5" spans="1:23">
      <c r="A41" s="126">
        <f>IF(B41="","",COUNTA(B$7:B41))</f>
        <v>18</v>
      </c>
      <c r="B41" s="126" t="s">
        <v>742</v>
      </c>
      <c r="C41" s="126" t="s">
        <v>743</v>
      </c>
      <c r="D41" s="126">
        <v>2020.06</v>
      </c>
      <c r="E41" s="126" t="s">
        <v>744</v>
      </c>
      <c r="F41" s="201" t="s">
        <v>745</v>
      </c>
      <c r="G41" s="128" t="s">
        <v>33</v>
      </c>
      <c r="H41" s="128"/>
      <c r="I41" s="128"/>
      <c r="J41" s="128"/>
      <c r="K41" s="128">
        <v>240</v>
      </c>
      <c r="L41" s="126" t="s">
        <v>34</v>
      </c>
      <c r="M41" s="139">
        <f t="shared" si="0"/>
        <v>874.667261</v>
      </c>
      <c r="N41" s="140">
        <v>874.667261</v>
      </c>
      <c r="O41" s="140"/>
      <c r="P41" s="140"/>
      <c r="Q41" s="140"/>
      <c r="R41" s="128">
        <v>1100231</v>
      </c>
      <c r="S41" s="128">
        <v>2130505</v>
      </c>
      <c r="T41" s="128" t="s">
        <v>35</v>
      </c>
      <c r="U41" s="196"/>
      <c r="V41" s="171" t="s">
        <v>684</v>
      </c>
      <c r="W41" s="172">
        <v>798.616326</v>
      </c>
    </row>
    <row r="42" spans="1:23">
      <c r="A42" s="129">
        <f>IF(B42="","",COUNTA(B$7:B42))</f>
        <v>19</v>
      </c>
      <c r="B42" s="129" t="s">
        <v>746</v>
      </c>
      <c r="C42" s="129" t="s">
        <v>747</v>
      </c>
      <c r="D42" s="129">
        <v>2020.06</v>
      </c>
      <c r="E42" s="129" t="s">
        <v>748</v>
      </c>
      <c r="F42" s="207" t="s">
        <v>749</v>
      </c>
      <c r="G42" s="131" t="s">
        <v>33</v>
      </c>
      <c r="H42" s="131"/>
      <c r="I42" s="131"/>
      <c r="J42" s="131"/>
      <c r="K42" s="131">
        <v>240</v>
      </c>
      <c r="L42" s="126" t="s">
        <v>94</v>
      </c>
      <c r="M42" s="139">
        <f t="shared" si="0"/>
        <v>190</v>
      </c>
      <c r="N42" s="140">
        <v>190</v>
      </c>
      <c r="O42" s="140"/>
      <c r="P42" s="140"/>
      <c r="Q42" s="140"/>
      <c r="R42" s="128">
        <v>2130399</v>
      </c>
      <c r="S42" s="128">
        <v>2130505</v>
      </c>
      <c r="T42" s="128" t="s">
        <v>59</v>
      </c>
      <c r="U42" s="214">
        <v>1</v>
      </c>
      <c r="V42" s="171" t="s">
        <v>684</v>
      </c>
      <c r="W42" s="172">
        <v>184.30197</v>
      </c>
    </row>
    <row r="43" spans="1:23">
      <c r="A43" s="132"/>
      <c r="B43" s="132"/>
      <c r="C43" s="132"/>
      <c r="D43" s="132"/>
      <c r="E43" s="132"/>
      <c r="F43" s="209"/>
      <c r="G43" s="169"/>
      <c r="H43" s="169"/>
      <c r="I43" s="169"/>
      <c r="J43" s="169"/>
      <c r="K43" s="169"/>
      <c r="L43" s="126" t="s">
        <v>112</v>
      </c>
      <c r="M43" s="139">
        <f t="shared" si="0"/>
        <v>14.46</v>
      </c>
      <c r="N43" s="140"/>
      <c r="O43" s="140">
        <v>14.46</v>
      </c>
      <c r="P43" s="140"/>
      <c r="Q43" s="140"/>
      <c r="R43" s="128">
        <v>2130310</v>
      </c>
      <c r="S43" s="128">
        <v>2130505</v>
      </c>
      <c r="T43" s="128" t="s">
        <v>59</v>
      </c>
      <c r="U43" s="216"/>
      <c r="V43" s="171" t="s">
        <v>684</v>
      </c>
      <c r="W43" s="172">
        <v>0</v>
      </c>
    </row>
    <row r="44" ht="36" spans="1:23">
      <c r="A44" s="126">
        <f>IF(B44="","",COUNTA(B$7:B44))</f>
        <v>20</v>
      </c>
      <c r="B44" s="126" t="s">
        <v>750</v>
      </c>
      <c r="C44" s="126" t="s">
        <v>751</v>
      </c>
      <c r="D44" s="126">
        <v>2020.06</v>
      </c>
      <c r="E44" s="126" t="s">
        <v>752</v>
      </c>
      <c r="F44" s="206" t="s">
        <v>753</v>
      </c>
      <c r="G44" s="128" t="s">
        <v>33</v>
      </c>
      <c r="H44" s="128"/>
      <c r="I44" s="128"/>
      <c r="J44" s="128"/>
      <c r="K44" s="128">
        <v>1080</v>
      </c>
      <c r="L44" s="126" t="s">
        <v>34</v>
      </c>
      <c r="M44" s="139">
        <f t="shared" si="0"/>
        <v>547.92</v>
      </c>
      <c r="N44" s="140">
        <v>547.92</v>
      </c>
      <c r="O44" s="140"/>
      <c r="P44" s="140"/>
      <c r="Q44" s="140"/>
      <c r="R44" s="128">
        <v>1100231</v>
      </c>
      <c r="S44" s="128">
        <v>2130505</v>
      </c>
      <c r="T44" s="128" t="s">
        <v>35</v>
      </c>
      <c r="U44" s="196"/>
      <c r="V44" s="171" t="s">
        <v>684</v>
      </c>
      <c r="W44" s="172">
        <v>511.27344</v>
      </c>
    </row>
    <row r="45" ht="73.5" spans="1:23">
      <c r="A45" s="126">
        <f>IF(B45="","",COUNTA(B$7:B45))</f>
        <v>21</v>
      </c>
      <c r="B45" s="126" t="s">
        <v>754</v>
      </c>
      <c r="C45" s="126" t="s">
        <v>755</v>
      </c>
      <c r="D45" s="126">
        <v>2020.06</v>
      </c>
      <c r="E45" s="126" t="s">
        <v>721</v>
      </c>
      <c r="F45" s="201" t="s">
        <v>756</v>
      </c>
      <c r="G45" s="128" t="s">
        <v>33</v>
      </c>
      <c r="H45" s="128"/>
      <c r="I45" s="128"/>
      <c r="J45" s="128"/>
      <c r="K45" s="128">
        <v>1984</v>
      </c>
      <c r="L45" s="126" t="s">
        <v>34</v>
      </c>
      <c r="M45" s="139">
        <f t="shared" si="0"/>
        <v>924.22</v>
      </c>
      <c r="N45" s="140">
        <v>924.22</v>
      </c>
      <c r="O45" s="140"/>
      <c r="P45" s="140"/>
      <c r="Q45" s="140"/>
      <c r="R45" s="128">
        <v>1100231</v>
      </c>
      <c r="S45" s="128">
        <v>2130505</v>
      </c>
      <c r="T45" s="128" t="s">
        <v>35</v>
      </c>
      <c r="U45" s="196"/>
      <c r="V45" s="171" t="s">
        <v>684</v>
      </c>
      <c r="W45" s="172">
        <v>751.798237</v>
      </c>
    </row>
    <row r="46" ht="63" spans="1:23">
      <c r="A46" s="126">
        <f>IF(B46="","",COUNTA(B$7:B46))</f>
        <v>22</v>
      </c>
      <c r="B46" s="126" t="s">
        <v>757</v>
      </c>
      <c r="C46" s="126" t="s">
        <v>736</v>
      </c>
      <c r="D46" s="126">
        <v>2020.06</v>
      </c>
      <c r="E46" s="126" t="s">
        <v>737</v>
      </c>
      <c r="F46" s="201" t="s">
        <v>758</v>
      </c>
      <c r="G46" s="128" t="s">
        <v>33</v>
      </c>
      <c r="H46" s="128"/>
      <c r="I46" s="128"/>
      <c r="J46" s="128"/>
      <c r="K46" s="128">
        <v>2380</v>
      </c>
      <c r="L46" s="126" t="s">
        <v>34</v>
      </c>
      <c r="M46" s="139">
        <f t="shared" si="0"/>
        <v>998</v>
      </c>
      <c r="N46" s="140">
        <v>998</v>
      </c>
      <c r="O46" s="140"/>
      <c r="P46" s="140"/>
      <c r="Q46" s="140"/>
      <c r="R46" s="128">
        <v>1100231</v>
      </c>
      <c r="S46" s="128">
        <v>2130505</v>
      </c>
      <c r="T46" s="128" t="s">
        <v>35</v>
      </c>
      <c r="U46" s="196"/>
      <c r="V46" s="171" t="s">
        <v>684</v>
      </c>
      <c r="W46" s="172">
        <v>862.458987</v>
      </c>
    </row>
    <row r="47" ht="52.5" spans="1:23">
      <c r="A47" s="126">
        <f>IF(B47="","",COUNTA(B$7:B47))</f>
        <v>23</v>
      </c>
      <c r="B47" s="126" t="s">
        <v>759</v>
      </c>
      <c r="C47" s="126" t="s">
        <v>760</v>
      </c>
      <c r="D47" s="126">
        <v>2020.06</v>
      </c>
      <c r="E47" s="126" t="s">
        <v>744</v>
      </c>
      <c r="F47" s="212" t="s">
        <v>761</v>
      </c>
      <c r="G47" s="128" t="s">
        <v>33</v>
      </c>
      <c r="H47" s="128"/>
      <c r="I47" s="128"/>
      <c r="J47" s="128"/>
      <c r="K47" s="128">
        <v>600</v>
      </c>
      <c r="L47" s="126" t="s">
        <v>34</v>
      </c>
      <c r="M47" s="139">
        <f t="shared" si="0"/>
        <v>550</v>
      </c>
      <c r="N47" s="140">
        <v>550</v>
      </c>
      <c r="O47" s="140"/>
      <c r="P47" s="140"/>
      <c r="Q47" s="140"/>
      <c r="R47" s="128">
        <v>1100231</v>
      </c>
      <c r="S47" s="128">
        <v>2130505</v>
      </c>
      <c r="T47" s="128" t="s">
        <v>35</v>
      </c>
      <c r="U47" s="196"/>
      <c r="V47" s="171" t="s">
        <v>684</v>
      </c>
      <c r="W47" s="172">
        <v>318.74034</v>
      </c>
    </row>
    <row r="48" ht="63" spans="1:23">
      <c r="A48" s="126">
        <f>IF(B48="","",COUNTA(B$7:B48))</f>
        <v>24</v>
      </c>
      <c r="B48" s="126" t="s">
        <v>762</v>
      </c>
      <c r="C48" s="126" t="s">
        <v>763</v>
      </c>
      <c r="D48" s="126">
        <v>2020.06</v>
      </c>
      <c r="E48" s="126" t="s">
        <v>729</v>
      </c>
      <c r="F48" s="201" t="s">
        <v>764</v>
      </c>
      <c r="G48" s="128" t="s">
        <v>33</v>
      </c>
      <c r="H48" s="128"/>
      <c r="I48" s="128"/>
      <c r="J48" s="128"/>
      <c r="K48" s="128">
        <v>230</v>
      </c>
      <c r="L48" s="126" t="s">
        <v>34</v>
      </c>
      <c r="M48" s="139">
        <f t="shared" si="0"/>
        <v>270</v>
      </c>
      <c r="N48" s="140">
        <v>270</v>
      </c>
      <c r="O48" s="140"/>
      <c r="P48" s="140"/>
      <c r="Q48" s="140"/>
      <c r="R48" s="128">
        <v>1100231</v>
      </c>
      <c r="S48" s="128">
        <v>2130505</v>
      </c>
      <c r="T48" s="128" t="s">
        <v>35</v>
      </c>
      <c r="U48" s="196"/>
      <c r="V48" s="171" t="s">
        <v>684</v>
      </c>
      <c r="W48" s="172">
        <v>177.838771</v>
      </c>
    </row>
    <row r="49" ht="42" spans="1:23">
      <c r="A49" s="126">
        <f>IF(B49="","",COUNTA(B$7:B49))</f>
        <v>25</v>
      </c>
      <c r="B49" s="126" t="s">
        <v>765</v>
      </c>
      <c r="C49" s="126" t="s">
        <v>766</v>
      </c>
      <c r="D49" s="126">
        <v>2020.06</v>
      </c>
      <c r="E49" s="126" t="s">
        <v>695</v>
      </c>
      <c r="F49" s="201" t="s">
        <v>767</v>
      </c>
      <c r="G49" s="128" t="s">
        <v>33</v>
      </c>
      <c r="H49" s="128"/>
      <c r="I49" s="128"/>
      <c r="J49" s="128"/>
      <c r="K49" s="128">
        <v>1784</v>
      </c>
      <c r="L49" s="126" t="s">
        <v>34</v>
      </c>
      <c r="M49" s="139">
        <f t="shared" si="0"/>
        <v>550.85</v>
      </c>
      <c r="N49" s="140">
        <v>550.85</v>
      </c>
      <c r="O49" s="140"/>
      <c r="P49" s="140"/>
      <c r="Q49" s="140"/>
      <c r="R49" s="128">
        <v>1100231</v>
      </c>
      <c r="S49" s="128">
        <v>2130505</v>
      </c>
      <c r="T49" s="128" t="s">
        <v>35</v>
      </c>
      <c r="U49" s="196"/>
      <c r="V49" s="171" t="s">
        <v>684</v>
      </c>
      <c r="W49" s="172">
        <v>355.396423</v>
      </c>
    </row>
    <row r="50" ht="52.5" spans="1:23">
      <c r="A50" s="126">
        <f>IF(B50="","",COUNTA(B$7:B50))</f>
        <v>26</v>
      </c>
      <c r="B50" s="126" t="s">
        <v>768</v>
      </c>
      <c r="C50" s="126" t="s">
        <v>747</v>
      </c>
      <c r="D50" s="126">
        <v>2020.06</v>
      </c>
      <c r="E50" s="126" t="s">
        <v>748</v>
      </c>
      <c r="F50" s="201" t="s">
        <v>769</v>
      </c>
      <c r="G50" s="128" t="s">
        <v>33</v>
      </c>
      <c r="H50" s="128"/>
      <c r="I50" s="128"/>
      <c r="J50" s="128"/>
      <c r="K50" s="128">
        <v>496</v>
      </c>
      <c r="L50" s="126" t="s">
        <v>34</v>
      </c>
      <c r="M50" s="139">
        <f t="shared" si="0"/>
        <v>274.03</v>
      </c>
      <c r="N50" s="140">
        <v>274.03</v>
      </c>
      <c r="O50" s="140"/>
      <c r="P50" s="140"/>
      <c r="Q50" s="140"/>
      <c r="R50" s="128">
        <v>1100231</v>
      </c>
      <c r="S50" s="128">
        <v>2130505</v>
      </c>
      <c r="T50" s="128" t="s">
        <v>35</v>
      </c>
      <c r="U50" s="196"/>
      <c r="V50" s="171" t="s">
        <v>684</v>
      </c>
      <c r="W50" s="172">
        <v>231.907121</v>
      </c>
    </row>
    <row r="51" ht="52.5" spans="1:23">
      <c r="A51" s="126">
        <f>IF(B51="","",COUNTA(B$7:B51))</f>
        <v>27</v>
      </c>
      <c r="B51" s="126" t="s">
        <v>770</v>
      </c>
      <c r="C51" s="126" t="s">
        <v>771</v>
      </c>
      <c r="D51" s="126">
        <v>2020.06</v>
      </c>
      <c r="E51" s="126" t="s">
        <v>725</v>
      </c>
      <c r="F51" s="201" t="s">
        <v>772</v>
      </c>
      <c r="G51" s="128" t="s">
        <v>33</v>
      </c>
      <c r="H51" s="128"/>
      <c r="I51" s="128"/>
      <c r="J51" s="128"/>
      <c r="K51" s="128">
        <v>792</v>
      </c>
      <c r="L51" s="126" t="s">
        <v>34</v>
      </c>
      <c r="M51" s="139">
        <f t="shared" si="0"/>
        <v>460.55</v>
      </c>
      <c r="N51" s="140">
        <v>460.55</v>
      </c>
      <c r="O51" s="140"/>
      <c r="P51" s="140"/>
      <c r="Q51" s="140"/>
      <c r="R51" s="128">
        <v>1100231</v>
      </c>
      <c r="S51" s="128">
        <v>2130505</v>
      </c>
      <c r="T51" s="128" t="s">
        <v>35</v>
      </c>
      <c r="U51" s="196"/>
      <c r="V51" s="171" t="s">
        <v>684</v>
      </c>
      <c r="W51" s="172">
        <v>389.547729</v>
      </c>
    </row>
    <row r="52" ht="84" spans="1:23">
      <c r="A52" s="126">
        <f>IF(B52="","",COUNTA(B$7:B52))</f>
        <v>28</v>
      </c>
      <c r="B52" s="126" t="s">
        <v>773</v>
      </c>
      <c r="C52" s="126" t="s">
        <v>774</v>
      </c>
      <c r="D52" s="126">
        <v>2020.06</v>
      </c>
      <c r="E52" s="126" t="s">
        <v>775</v>
      </c>
      <c r="F52" s="201" t="s">
        <v>776</v>
      </c>
      <c r="G52" s="128" t="s">
        <v>33</v>
      </c>
      <c r="H52" s="128"/>
      <c r="I52" s="128"/>
      <c r="J52" s="128"/>
      <c r="K52" s="128">
        <v>10</v>
      </c>
      <c r="L52" s="126" t="s">
        <v>34</v>
      </c>
      <c r="M52" s="139">
        <f t="shared" si="0"/>
        <v>1000</v>
      </c>
      <c r="N52" s="140">
        <v>1000</v>
      </c>
      <c r="O52" s="140"/>
      <c r="P52" s="140"/>
      <c r="Q52" s="140"/>
      <c r="R52" s="128">
        <v>1100231</v>
      </c>
      <c r="S52" s="128">
        <v>2130505</v>
      </c>
      <c r="T52" s="128" t="s">
        <v>35</v>
      </c>
      <c r="U52" s="196"/>
      <c r="V52" s="171" t="s">
        <v>684</v>
      </c>
      <c r="W52" s="172">
        <v>867.910899</v>
      </c>
    </row>
    <row r="53" ht="63" spans="1:23">
      <c r="A53" s="126">
        <f>IF(B53="","",COUNTA(B$7:B53))</f>
        <v>29</v>
      </c>
      <c r="B53" s="126" t="s">
        <v>777</v>
      </c>
      <c r="C53" s="126" t="s">
        <v>778</v>
      </c>
      <c r="D53" s="126">
        <v>2020.06</v>
      </c>
      <c r="E53" s="126" t="s">
        <v>682</v>
      </c>
      <c r="F53" s="201" t="s">
        <v>779</v>
      </c>
      <c r="G53" s="128" t="s">
        <v>33</v>
      </c>
      <c r="H53" s="128"/>
      <c r="I53" s="128"/>
      <c r="J53" s="128"/>
      <c r="K53" s="128">
        <v>15</v>
      </c>
      <c r="L53" s="126" t="s">
        <v>94</v>
      </c>
      <c r="M53" s="139">
        <f t="shared" si="0"/>
        <v>9.896</v>
      </c>
      <c r="N53" s="140">
        <v>9.896</v>
      </c>
      <c r="O53" s="140"/>
      <c r="P53" s="140"/>
      <c r="Q53" s="140"/>
      <c r="R53" s="128">
        <v>2130399</v>
      </c>
      <c r="S53" s="128">
        <v>2130505</v>
      </c>
      <c r="T53" s="128" t="s">
        <v>59</v>
      </c>
      <c r="U53" s="196">
        <v>1</v>
      </c>
      <c r="V53" s="171"/>
      <c r="W53" s="172">
        <v>9.896</v>
      </c>
    </row>
    <row r="54" ht="84" spans="1:23">
      <c r="A54" s="126">
        <f>IF(B54="","",COUNTA(B$7:B54))</f>
        <v>30</v>
      </c>
      <c r="B54" s="126" t="s">
        <v>780</v>
      </c>
      <c r="C54" s="126" t="s">
        <v>781</v>
      </c>
      <c r="D54" s="126">
        <v>2020.06</v>
      </c>
      <c r="E54" s="126" t="s">
        <v>782</v>
      </c>
      <c r="F54" s="213" t="s">
        <v>783</v>
      </c>
      <c r="G54" s="128" t="s">
        <v>33</v>
      </c>
      <c r="H54" s="128"/>
      <c r="I54" s="128"/>
      <c r="J54" s="128"/>
      <c r="K54" s="128">
        <v>1023</v>
      </c>
      <c r="L54" s="126" t="s">
        <v>34</v>
      </c>
      <c r="M54" s="139">
        <f t="shared" si="0"/>
        <v>127.132</v>
      </c>
      <c r="N54" s="140">
        <v>127.132</v>
      </c>
      <c r="O54" s="140"/>
      <c r="P54" s="140"/>
      <c r="Q54" s="140"/>
      <c r="R54" s="128">
        <v>1100231</v>
      </c>
      <c r="S54" s="128">
        <v>2130505</v>
      </c>
      <c r="T54" s="128" t="s">
        <v>35</v>
      </c>
      <c r="U54" s="196"/>
      <c r="V54" s="171"/>
      <c r="W54" s="172">
        <v>127.132</v>
      </c>
    </row>
    <row r="55" ht="105" spans="1:23">
      <c r="A55" s="126">
        <f>IF(B55="","",COUNTA(B$7:B55))</f>
        <v>31</v>
      </c>
      <c r="B55" s="126" t="s">
        <v>784</v>
      </c>
      <c r="C55" s="126" t="s">
        <v>681</v>
      </c>
      <c r="D55" s="126">
        <v>2020.06</v>
      </c>
      <c r="E55" s="126" t="s">
        <v>682</v>
      </c>
      <c r="F55" s="201" t="s">
        <v>785</v>
      </c>
      <c r="G55" s="128" t="s">
        <v>33</v>
      </c>
      <c r="H55" s="128"/>
      <c r="I55" s="128"/>
      <c r="J55" s="128"/>
      <c r="K55" s="128">
        <v>4</v>
      </c>
      <c r="L55" s="126" t="s">
        <v>34</v>
      </c>
      <c r="M55" s="139">
        <f t="shared" si="0"/>
        <v>450</v>
      </c>
      <c r="N55" s="140">
        <v>450</v>
      </c>
      <c r="O55" s="140"/>
      <c r="P55" s="140"/>
      <c r="Q55" s="140"/>
      <c r="R55" s="128">
        <v>1100231</v>
      </c>
      <c r="S55" s="128">
        <v>2130505</v>
      </c>
      <c r="T55" s="128" t="s">
        <v>35</v>
      </c>
      <c r="U55" s="196"/>
      <c r="V55" s="171" t="s">
        <v>684</v>
      </c>
      <c r="W55" s="172">
        <v>237.950615</v>
      </c>
    </row>
    <row r="56" ht="52.5" spans="1:23">
      <c r="A56" s="126">
        <f>IF(B56="","",COUNTA(B$7:B56))</f>
        <v>32</v>
      </c>
      <c r="B56" s="126" t="s">
        <v>786</v>
      </c>
      <c r="C56" s="126" t="s">
        <v>787</v>
      </c>
      <c r="D56" s="126">
        <v>2020.06</v>
      </c>
      <c r="E56" s="126" t="s">
        <v>752</v>
      </c>
      <c r="F56" s="201" t="s">
        <v>788</v>
      </c>
      <c r="G56" s="128" t="s">
        <v>33</v>
      </c>
      <c r="H56" s="128"/>
      <c r="I56" s="128"/>
      <c r="J56" s="128"/>
      <c r="K56" s="128">
        <v>560</v>
      </c>
      <c r="L56" s="126" t="s">
        <v>34</v>
      </c>
      <c r="M56" s="139">
        <f t="shared" si="0"/>
        <v>225</v>
      </c>
      <c r="N56" s="140">
        <v>225</v>
      </c>
      <c r="O56" s="140"/>
      <c r="P56" s="140"/>
      <c r="Q56" s="140"/>
      <c r="R56" s="128">
        <v>1100231</v>
      </c>
      <c r="S56" s="128">
        <v>2130505</v>
      </c>
      <c r="T56" s="128" t="s">
        <v>35</v>
      </c>
      <c r="U56" s="196"/>
      <c r="V56" s="171" t="s">
        <v>684</v>
      </c>
      <c r="W56" s="172">
        <v>216.7771</v>
      </c>
    </row>
    <row r="57" ht="42" spans="1:23">
      <c r="A57" s="126">
        <f>IF(B57="","",COUNTA(B$7:B57))</f>
        <v>33</v>
      </c>
      <c r="B57" s="126" t="s">
        <v>789</v>
      </c>
      <c r="C57" s="126" t="s">
        <v>747</v>
      </c>
      <c r="D57" s="126">
        <v>2020.06</v>
      </c>
      <c r="E57" s="126" t="s">
        <v>748</v>
      </c>
      <c r="F57" s="201" t="s">
        <v>790</v>
      </c>
      <c r="G57" s="128" t="s">
        <v>33</v>
      </c>
      <c r="H57" s="128"/>
      <c r="I57" s="128"/>
      <c r="J57" s="128"/>
      <c r="K57" s="128">
        <v>120</v>
      </c>
      <c r="L57" s="126" t="s">
        <v>92</v>
      </c>
      <c r="M57" s="139">
        <f t="shared" si="0"/>
        <v>103.8</v>
      </c>
      <c r="N57" s="140">
        <v>103.8</v>
      </c>
      <c r="O57" s="140"/>
      <c r="P57" s="140"/>
      <c r="Q57" s="140"/>
      <c r="R57" s="128">
        <v>2130153</v>
      </c>
      <c r="S57" s="128">
        <v>2130505</v>
      </c>
      <c r="T57" s="128" t="s">
        <v>35</v>
      </c>
      <c r="U57" s="196"/>
      <c r="V57" s="171" t="s">
        <v>684</v>
      </c>
      <c r="W57" s="172">
        <v>92.588556</v>
      </c>
    </row>
    <row r="58" ht="84" spans="1:23">
      <c r="A58" s="126">
        <f>IF(B58="","",COUNTA(B$7:B58))</f>
        <v>34</v>
      </c>
      <c r="B58" s="126" t="s">
        <v>791</v>
      </c>
      <c r="C58" s="126" t="s">
        <v>792</v>
      </c>
      <c r="D58" s="126">
        <v>2020.06</v>
      </c>
      <c r="E58" s="126" t="s">
        <v>725</v>
      </c>
      <c r="F58" s="201" t="s">
        <v>793</v>
      </c>
      <c r="G58" s="128" t="s">
        <v>33</v>
      </c>
      <c r="H58" s="128"/>
      <c r="I58" s="128"/>
      <c r="J58" s="128"/>
      <c r="K58" s="128">
        <v>160</v>
      </c>
      <c r="L58" s="126" t="s">
        <v>94</v>
      </c>
      <c r="M58" s="139">
        <f t="shared" si="0"/>
        <v>118</v>
      </c>
      <c r="N58" s="140">
        <v>118</v>
      </c>
      <c r="O58" s="140"/>
      <c r="P58" s="140"/>
      <c r="Q58" s="140"/>
      <c r="R58" s="128">
        <v>2130399</v>
      </c>
      <c r="S58" s="128">
        <v>2130505</v>
      </c>
      <c r="T58" s="128" t="s">
        <v>59</v>
      </c>
      <c r="U58" s="196">
        <v>1</v>
      </c>
      <c r="V58" s="171" t="s">
        <v>684</v>
      </c>
      <c r="W58" s="172">
        <v>112.51809</v>
      </c>
    </row>
    <row r="59" ht="36" spans="1:23">
      <c r="A59" s="126">
        <f>IF(B59="","",COUNTA(B$7:B59))</f>
        <v>35</v>
      </c>
      <c r="B59" s="126" t="s">
        <v>794</v>
      </c>
      <c r="C59" s="126" t="s">
        <v>795</v>
      </c>
      <c r="D59" s="126">
        <v>2020.06</v>
      </c>
      <c r="E59" s="126" t="s">
        <v>733</v>
      </c>
      <c r="F59" s="201" t="s">
        <v>796</v>
      </c>
      <c r="G59" s="128" t="s">
        <v>33</v>
      </c>
      <c r="H59" s="128"/>
      <c r="I59" s="128"/>
      <c r="J59" s="128"/>
      <c r="K59" s="128">
        <v>200</v>
      </c>
      <c r="L59" s="126" t="s">
        <v>34</v>
      </c>
      <c r="M59" s="139">
        <f t="shared" si="0"/>
        <v>158.4</v>
      </c>
      <c r="N59" s="140">
        <v>158.4</v>
      </c>
      <c r="O59" s="140"/>
      <c r="P59" s="140"/>
      <c r="Q59" s="140"/>
      <c r="R59" s="128">
        <v>1100231</v>
      </c>
      <c r="S59" s="128">
        <v>2130505</v>
      </c>
      <c r="T59" s="128" t="s">
        <v>35</v>
      </c>
      <c r="U59" s="196"/>
      <c r="V59" s="171" t="s">
        <v>684</v>
      </c>
      <c r="W59" s="172">
        <v>100.076774</v>
      </c>
    </row>
    <row r="60" ht="52.5" spans="1:23">
      <c r="A60" s="126">
        <f>IF(B60="","",COUNTA(B$7:B60))</f>
        <v>36</v>
      </c>
      <c r="B60" s="126" t="s">
        <v>797</v>
      </c>
      <c r="C60" s="126" t="s">
        <v>798</v>
      </c>
      <c r="D60" s="126">
        <v>2020.06</v>
      </c>
      <c r="E60" s="126" t="s">
        <v>695</v>
      </c>
      <c r="F60" s="202" t="s">
        <v>799</v>
      </c>
      <c r="G60" s="128" t="s">
        <v>33</v>
      </c>
      <c r="H60" s="128"/>
      <c r="I60" s="128"/>
      <c r="J60" s="128"/>
      <c r="K60" s="128">
        <v>120</v>
      </c>
      <c r="L60" s="126" t="s">
        <v>94</v>
      </c>
      <c r="M60" s="139">
        <f t="shared" si="0"/>
        <v>55</v>
      </c>
      <c r="N60" s="140">
        <v>55</v>
      </c>
      <c r="O60" s="140"/>
      <c r="P60" s="140"/>
      <c r="Q60" s="140"/>
      <c r="R60" s="128">
        <v>2130399</v>
      </c>
      <c r="S60" s="128">
        <v>2130505</v>
      </c>
      <c r="T60" s="128" t="s">
        <v>59</v>
      </c>
      <c r="U60" s="196">
        <v>1</v>
      </c>
      <c r="V60" s="171" t="s">
        <v>684</v>
      </c>
      <c r="W60" s="172">
        <v>50</v>
      </c>
    </row>
    <row r="61" ht="84" spans="1:23">
      <c r="A61" s="126">
        <f>IF(B61="","",COUNTA(B$7:B61))</f>
        <v>37</v>
      </c>
      <c r="B61" s="126" t="s">
        <v>800</v>
      </c>
      <c r="C61" s="126" t="s">
        <v>801</v>
      </c>
      <c r="D61" s="126">
        <v>2020.06</v>
      </c>
      <c r="E61" s="126" t="s">
        <v>775</v>
      </c>
      <c r="F61" s="201" t="s">
        <v>802</v>
      </c>
      <c r="G61" s="128" t="s">
        <v>33</v>
      </c>
      <c r="H61" s="128"/>
      <c r="I61" s="128"/>
      <c r="J61" s="128"/>
      <c r="K61" s="128">
        <v>8</v>
      </c>
      <c r="L61" s="126" t="s">
        <v>36</v>
      </c>
      <c r="M61" s="139">
        <f t="shared" si="0"/>
        <v>600</v>
      </c>
      <c r="N61" s="140"/>
      <c r="O61" s="140">
        <v>600</v>
      </c>
      <c r="P61" s="140"/>
      <c r="Q61" s="140"/>
      <c r="R61" s="126" t="s">
        <v>718</v>
      </c>
      <c r="S61" s="128">
        <v>2130505</v>
      </c>
      <c r="T61" s="128" t="s">
        <v>35</v>
      </c>
      <c r="U61" s="196"/>
      <c r="V61" s="171" t="s">
        <v>684</v>
      </c>
      <c r="W61" s="172">
        <v>462.807486</v>
      </c>
    </row>
    <row r="62" ht="24" spans="1:23">
      <c r="A62" s="129">
        <f>IF(B62="","",COUNTA(B$7:B62))</f>
        <v>38</v>
      </c>
      <c r="B62" s="129" t="s">
        <v>803</v>
      </c>
      <c r="C62" s="129" t="s">
        <v>681</v>
      </c>
      <c r="D62" s="129">
        <v>2020.06</v>
      </c>
      <c r="E62" s="129" t="s">
        <v>682</v>
      </c>
      <c r="F62" s="207" t="s">
        <v>804</v>
      </c>
      <c r="G62" s="131" t="s">
        <v>33</v>
      </c>
      <c r="H62" s="131"/>
      <c r="I62" s="131"/>
      <c r="J62" s="131"/>
      <c r="K62" s="131">
        <v>300</v>
      </c>
      <c r="L62" s="126" t="s">
        <v>36</v>
      </c>
      <c r="M62" s="139">
        <f t="shared" si="0"/>
        <v>1100</v>
      </c>
      <c r="N62" s="140"/>
      <c r="O62" s="140">
        <v>1100</v>
      </c>
      <c r="P62" s="140"/>
      <c r="Q62" s="140"/>
      <c r="R62" s="126" t="s">
        <v>718</v>
      </c>
      <c r="S62" s="128">
        <v>2130505</v>
      </c>
      <c r="T62" s="128" t="s">
        <v>35</v>
      </c>
      <c r="U62" s="214">
        <v>0.0416362173437955</v>
      </c>
      <c r="V62" s="171"/>
      <c r="W62" s="172">
        <v>1100</v>
      </c>
    </row>
    <row r="63" ht="24" spans="1:23">
      <c r="A63" s="134"/>
      <c r="B63" s="134"/>
      <c r="C63" s="134"/>
      <c r="D63" s="134"/>
      <c r="E63" s="134"/>
      <c r="F63" s="208"/>
      <c r="G63" s="166"/>
      <c r="H63" s="166"/>
      <c r="I63" s="166"/>
      <c r="J63" s="166"/>
      <c r="K63" s="166"/>
      <c r="L63" s="126" t="s">
        <v>93</v>
      </c>
      <c r="M63" s="139">
        <f t="shared" si="0"/>
        <v>3.3702</v>
      </c>
      <c r="N63" s="140">
        <v>3.3702</v>
      </c>
      <c r="O63" s="140"/>
      <c r="P63" s="140"/>
      <c r="Q63" s="140"/>
      <c r="R63" s="128">
        <v>2110699</v>
      </c>
      <c r="S63" s="128">
        <v>2130505</v>
      </c>
      <c r="T63" s="128" t="s">
        <v>59</v>
      </c>
      <c r="U63" s="215"/>
      <c r="V63" s="171"/>
      <c r="W63" s="172">
        <v>3.3702</v>
      </c>
    </row>
    <row r="64" ht="24" spans="1:23">
      <c r="A64" s="132"/>
      <c r="B64" s="132"/>
      <c r="C64" s="132"/>
      <c r="D64" s="132"/>
      <c r="E64" s="132"/>
      <c r="F64" s="209"/>
      <c r="G64" s="169"/>
      <c r="H64" s="169"/>
      <c r="I64" s="169"/>
      <c r="J64" s="169"/>
      <c r="K64" s="169"/>
      <c r="L64" s="126" t="s">
        <v>113</v>
      </c>
      <c r="M64" s="139">
        <f t="shared" si="0"/>
        <v>44.419418</v>
      </c>
      <c r="N64" s="140"/>
      <c r="O64" s="140">
        <v>44.419418</v>
      </c>
      <c r="P64" s="140"/>
      <c r="Q64" s="140"/>
      <c r="R64" s="128">
        <v>2210105</v>
      </c>
      <c r="S64" s="128">
        <v>2130505</v>
      </c>
      <c r="T64" s="128" t="s">
        <v>59</v>
      </c>
      <c r="U64" s="216"/>
      <c r="V64" s="171"/>
      <c r="W64" s="172">
        <v>44.419418</v>
      </c>
    </row>
    <row r="65" ht="63" spans="1:23">
      <c r="A65" s="126">
        <f>IF(B65="","",COUNTA(B$7:B65))</f>
        <v>39</v>
      </c>
      <c r="B65" s="126" t="s">
        <v>805</v>
      </c>
      <c r="C65" s="126" t="s">
        <v>728</v>
      </c>
      <c r="D65" s="126">
        <v>2020.06</v>
      </c>
      <c r="E65" s="126" t="s">
        <v>729</v>
      </c>
      <c r="F65" s="201" t="s">
        <v>806</v>
      </c>
      <c r="G65" s="128" t="s">
        <v>33</v>
      </c>
      <c r="H65" s="128"/>
      <c r="I65" s="128"/>
      <c r="J65" s="128"/>
      <c r="K65" s="128">
        <v>44</v>
      </c>
      <c r="L65" s="126" t="s">
        <v>34</v>
      </c>
      <c r="M65" s="139">
        <f t="shared" si="0"/>
        <v>75</v>
      </c>
      <c r="N65" s="140">
        <v>75</v>
      </c>
      <c r="O65" s="140"/>
      <c r="P65" s="140"/>
      <c r="Q65" s="140"/>
      <c r="R65" s="128">
        <v>1100231</v>
      </c>
      <c r="S65" s="128">
        <v>2130505</v>
      </c>
      <c r="T65" s="128" t="s">
        <v>35</v>
      </c>
      <c r="U65" s="196"/>
      <c r="V65" s="171" t="s">
        <v>684</v>
      </c>
      <c r="W65" s="172">
        <v>66.940292</v>
      </c>
    </row>
    <row r="66" spans="1:23">
      <c r="A66" s="129">
        <f>IF(B66="","",COUNTA(B$7:B66))</f>
        <v>40</v>
      </c>
      <c r="B66" s="129" t="s">
        <v>807</v>
      </c>
      <c r="C66" s="129" t="s">
        <v>736</v>
      </c>
      <c r="D66" s="129">
        <v>2020.06</v>
      </c>
      <c r="E66" s="129" t="s">
        <v>737</v>
      </c>
      <c r="F66" s="217" t="s">
        <v>808</v>
      </c>
      <c r="G66" s="131" t="s">
        <v>33</v>
      </c>
      <c r="H66" s="131"/>
      <c r="I66" s="131"/>
      <c r="J66" s="131"/>
      <c r="K66" s="131">
        <v>4480</v>
      </c>
      <c r="L66" s="126" t="s">
        <v>94</v>
      </c>
      <c r="M66" s="139">
        <f t="shared" si="0"/>
        <v>98.92</v>
      </c>
      <c r="N66" s="140">
        <v>98.92</v>
      </c>
      <c r="O66" s="140"/>
      <c r="P66" s="140"/>
      <c r="Q66" s="140"/>
      <c r="R66" s="128">
        <v>2130399</v>
      </c>
      <c r="S66" s="128">
        <v>2130505</v>
      </c>
      <c r="T66" s="128" t="s">
        <v>59</v>
      </c>
      <c r="U66" s="214">
        <v>1</v>
      </c>
      <c r="V66" s="171"/>
      <c r="W66" s="172">
        <v>98.92</v>
      </c>
    </row>
    <row r="67" ht="24" spans="1:23">
      <c r="A67" s="132"/>
      <c r="B67" s="132"/>
      <c r="C67" s="132"/>
      <c r="D67" s="132"/>
      <c r="E67" s="132"/>
      <c r="F67" s="133"/>
      <c r="G67" s="169"/>
      <c r="H67" s="169"/>
      <c r="I67" s="169"/>
      <c r="J67" s="169"/>
      <c r="K67" s="169"/>
      <c r="L67" s="126" t="s">
        <v>131</v>
      </c>
      <c r="M67" s="139">
        <f t="shared" si="0"/>
        <v>151.08</v>
      </c>
      <c r="N67" s="140">
        <v>151.08</v>
      </c>
      <c r="O67" s="140"/>
      <c r="P67" s="140"/>
      <c r="Q67" s="140"/>
      <c r="R67" s="128">
        <v>2210105</v>
      </c>
      <c r="S67" s="128">
        <v>2130505</v>
      </c>
      <c r="T67" s="128" t="s">
        <v>59</v>
      </c>
      <c r="U67" s="216"/>
      <c r="V67" s="171" t="s">
        <v>684</v>
      </c>
      <c r="W67" s="172">
        <v>97.378024</v>
      </c>
    </row>
    <row r="68" ht="168" spans="1:23">
      <c r="A68" s="126">
        <f>IF(B68="","",COUNTA(B$7:B68))</f>
        <v>41</v>
      </c>
      <c r="B68" s="126" t="s">
        <v>809</v>
      </c>
      <c r="C68" s="126" t="s">
        <v>810</v>
      </c>
      <c r="D68" s="126">
        <v>2020.06</v>
      </c>
      <c r="E68" s="126" t="s">
        <v>721</v>
      </c>
      <c r="F68" s="201" t="s">
        <v>811</v>
      </c>
      <c r="G68" s="128" t="s">
        <v>33</v>
      </c>
      <c r="H68" s="128"/>
      <c r="I68" s="128"/>
      <c r="J68" s="128"/>
      <c r="K68" s="128">
        <v>90</v>
      </c>
      <c r="L68" s="126" t="s">
        <v>34</v>
      </c>
      <c r="M68" s="139">
        <f t="shared" si="0"/>
        <v>2610</v>
      </c>
      <c r="N68" s="140">
        <v>2610</v>
      </c>
      <c r="O68" s="140"/>
      <c r="P68" s="140"/>
      <c r="Q68" s="140"/>
      <c r="R68" s="128">
        <v>1100231</v>
      </c>
      <c r="S68" s="128">
        <v>2130505</v>
      </c>
      <c r="T68" s="128" t="s">
        <v>35</v>
      </c>
      <c r="U68" s="196"/>
      <c r="V68" s="171" t="s">
        <v>684</v>
      </c>
      <c r="W68" s="172">
        <v>2311.037154</v>
      </c>
    </row>
    <row r="69" ht="24" spans="1:23">
      <c r="A69" s="129">
        <f>IF(B69="","",COUNTA(B$7:B69))</f>
        <v>42</v>
      </c>
      <c r="B69" s="129" t="s">
        <v>812</v>
      </c>
      <c r="C69" s="129" t="s">
        <v>813</v>
      </c>
      <c r="D69" s="129">
        <v>2020.06</v>
      </c>
      <c r="E69" s="129" t="s">
        <v>687</v>
      </c>
      <c r="F69" s="217" t="s">
        <v>814</v>
      </c>
      <c r="G69" s="131" t="s">
        <v>33</v>
      </c>
      <c r="H69" s="131"/>
      <c r="I69" s="131"/>
      <c r="J69" s="131"/>
      <c r="K69" s="131">
        <v>500</v>
      </c>
      <c r="L69" s="126" t="s">
        <v>131</v>
      </c>
      <c r="M69" s="139">
        <f t="shared" si="0"/>
        <v>2000</v>
      </c>
      <c r="N69" s="140">
        <v>2000</v>
      </c>
      <c r="O69" s="140"/>
      <c r="P69" s="140"/>
      <c r="Q69" s="140"/>
      <c r="R69" s="128">
        <v>2210105</v>
      </c>
      <c r="S69" s="128">
        <v>2130505</v>
      </c>
      <c r="T69" s="128" t="s">
        <v>59</v>
      </c>
      <c r="U69" s="214">
        <v>0.827586206896552</v>
      </c>
      <c r="V69" s="171"/>
      <c r="W69" s="172">
        <v>2000</v>
      </c>
    </row>
    <row r="70" ht="24" spans="1:23">
      <c r="A70" s="134"/>
      <c r="B70" s="134"/>
      <c r="C70" s="134"/>
      <c r="D70" s="134"/>
      <c r="E70" s="134"/>
      <c r="F70" s="135"/>
      <c r="G70" s="166"/>
      <c r="H70" s="166"/>
      <c r="I70" s="166"/>
      <c r="J70" s="166"/>
      <c r="K70" s="166"/>
      <c r="L70" s="126" t="s">
        <v>36</v>
      </c>
      <c r="M70" s="139">
        <f t="shared" si="0"/>
        <v>500</v>
      </c>
      <c r="N70" s="140"/>
      <c r="O70" s="140">
        <v>500</v>
      </c>
      <c r="P70" s="140"/>
      <c r="Q70" s="140"/>
      <c r="R70" s="128">
        <v>2130505</v>
      </c>
      <c r="S70" s="128">
        <v>2130505</v>
      </c>
      <c r="T70" s="128" t="s">
        <v>35</v>
      </c>
      <c r="U70" s="215"/>
      <c r="V70" s="171"/>
      <c r="W70" s="172">
        <v>500</v>
      </c>
    </row>
    <row r="71" ht="24" spans="1:23">
      <c r="A71" s="134"/>
      <c r="B71" s="134"/>
      <c r="C71" s="134"/>
      <c r="D71" s="134"/>
      <c r="E71" s="134"/>
      <c r="F71" s="135"/>
      <c r="G71" s="166"/>
      <c r="H71" s="166"/>
      <c r="I71" s="166"/>
      <c r="J71" s="166"/>
      <c r="K71" s="166"/>
      <c r="L71" s="126" t="s">
        <v>93</v>
      </c>
      <c r="M71" s="139">
        <f t="shared" ref="M71:M134" si="1">SUM(N71:Q71)</f>
        <v>32.487</v>
      </c>
      <c r="N71" s="140">
        <v>32.487</v>
      </c>
      <c r="O71" s="140"/>
      <c r="P71" s="140"/>
      <c r="Q71" s="140"/>
      <c r="R71" s="128">
        <v>2110499</v>
      </c>
      <c r="S71" s="128">
        <v>2130505</v>
      </c>
      <c r="T71" s="128" t="s">
        <v>59</v>
      </c>
      <c r="U71" s="215"/>
      <c r="V71" s="171" t="s">
        <v>684</v>
      </c>
      <c r="W71" s="172">
        <v>20.94</v>
      </c>
    </row>
    <row r="72" ht="24" spans="1:23">
      <c r="A72" s="134"/>
      <c r="B72" s="134"/>
      <c r="C72" s="134"/>
      <c r="D72" s="134"/>
      <c r="E72" s="134"/>
      <c r="F72" s="135"/>
      <c r="G72" s="166"/>
      <c r="H72" s="166"/>
      <c r="I72" s="166"/>
      <c r="J72" s="166"/>
      <c r="K72" s="166"/>
      <c r="L72" s="126" t="s">
        <v>98</v>
      </c>
      <c r="M72" s="139">
        <f t="shared" si="1"/>
        <v>8.113</v>
      </c>
      <c r="N72" s="140">
        <v>8.113</v>
      </c>
      <c r="O72" s="140"/>
      <c r="P72" s="140"/>
      <c r="Q72" s="140"/>
      <c r="R72" s="128">
        <v>2160299</v>
      </c>
      <c r="S72" s="128">
        <v>2130505</v>
      </c>
      <c r="T72" s="128" t="s">
        <v>59</v>
      </c>
      <c r="U72" s="215"/>
      <c r="V72" s="171" t="s">
        <v>684</v>
      </c>
      <c r="W72" s="172">
        <v>0</v>
      </c>
    </row>
    <row r="73" spans="1:23">
      <c r="A73" s="132"/>
      <c r="B73" s="132"/>
      <c r="C73" s="132"/>
      <c r="D73" s="132"/>
      <c r="E73" s="132"/>
      <c r="F73" s="133"/>
      <c r="G73" s="169"/>
      <c r="H73" s="169"/>
      <c r="I73" s="169"/>
      <c r="J73" s="169"/>
      <c r="K73" s="169"/>
      <c r="L73" s="126" t="s">
        <v>94</v>
      </c>
      <c r="M73" s="139">
        <f t="shared" si="1"/>
        <v>359.4</v>
      </c>
      <c r="N73" s="140">
        <v>359.4</v>
      </c>
      <c r="O73" s="140"/>
      <c r="P73" s="140"/>
      <c r="Q73" s="140"/>
      <c r="R73" s="128">
        <v>2130399</v>
      </c>
      <c r="S73" s="128">
        <v>2130505</v>
      </c>
      <c r="T73" s="128" t="s">
        <v>59</v>
      </c>
      <c r="U73" s="216"/>
      <c r="V73" s="171"/>
      <c r="W73" s="172">
        <v>359.4</v>
      </c>
    </row>
    <row r="74" ht="115.5" spans="1:23">
      <c r="A74" s="126">
        <f>IF(B74="","",COUNTA(B$7:B74))</f>
        <v>43</v>
      </c>
      <c r="B74" s="126" t="s">
        <v>815</v>
      </c>
      <c r="C74" s="126" t="s">
        <v>681</v>
      </c>
      <c r="D74" s="126">
        <v>2020.06</v>
      </c>
      <c r="E74" s="126" t="s">
        <v>687</v>
      </c>
      <c r="F74" s="201" t="s">
        <v>816</v>
      </c>
      <c r="G74" s="128" t="s">
        <v>33</v>
      </c>
      <c r="H74" s="128"/>
      <c r="I74" s="128"/>
      <c r="J74" s="128"/>
      <c r="K74" s="128">
        <v>190</v>
      </c>
      <c r="L74" s="126" t="s">
        <v>34</v>
      </c>
      <c r="M74" s="139">
        <f t="shared" si="1"/>
        <v>931.36</v>
      </c>
      <c r="N74" s="140">
        <v>931.36</v>
      </c>
      <c r="O74" s="140"/>
      <c r="P74" s="140"/>
      <c r="Q74" s="140"/>
      <c r="R74" s="128">
        <v>1100231</v>
      </c>
      <c r="S74" s="128">
        <v>2130505</v>
      </c>
      <c r="T74" s="128" t="s">
        <v>35</v>
      </c>
      <c r="U74" s="196"/>
      <c r="V74" s="171" t="s">
        <v>684</v>
      </c>
      <c r="W74" s="172">
        <v>931.36</v>
      </c>
    </row>
    <row r="75" ht="63" spans="1:23">
      <c r="A75" s="126">
        <f>IF(B75="","",COUNTA(B$7:B75))</f>
        <v>44</v>
      </c>
      <c r="B75" s="126" t="s">
        <v>817</v>
      </c>
      <c r="C75" s="126" t="s">
        <v>681</v>
      </c>
      <c r="D75" s="126">
        <v>2020.06</v>
      </c>
      <c r="E75" s="126" t="s">
        <v>687</v>
      </c>
      <c r="F75" s="201" t="s">
        <v>818</v>
      </c>
      <c r="G75" s="128" t="s">
        <v>33</v>
      </c>
      <c r="H75" s="128"/>
      <c r="I75" s="128"/>
      <c r="J75" s="128"/>
      <c r="K75" s="128">
        <v>110</v>
      </c>
      <c r="L75" s="126" t="s">
        <v>34</v>
      </c>
      <c r="M75" s="139">
        <f t="shared" si="1"/>
        <v>418.1</v>
      </c>
      <c r="N75" s="140">
        <v>418.1</v>
      </c>
      <c r="O75" s="140"/>
      <c r="P75" s="140"/>
      <c r="Q75" s="140"/>
      <c r="R75" s="128">
        <v>1100231</v>
      </c>
      <c r="S75" s="128">
        <v>2130505</v>
      </c>
      <c r="T75" s="128" t="s">
        <v>35</v>
      </c>
      <c r="U75" s="196"/>
      <c r="V75" s="171" t="s">
        <v>684</v>
      </c>
      <c r="W75" s="172">
        <v>359.24612</v>
      </c>
    </row>
    <row r="76" ht="168" spans="1:23">
      <c r="A76" s="126">
        <f>IF(B76="","",COUNTA(B$7:B76))</f>
        <v>45</v>
      </c>
      <c r="B76" s="126" t="s">
        <v>819</v>
      </c>
      <c r="C76" s="126" t="s">
        <v>820</v>
      </c>
      <c r="D76" s="126">
        <v>2020.06</v>
      </c>
      <c r="E76" s="126" t="s">
        <v>687</v>
      </c>
      <c r="F76" s="201" t="s">
        <v>821</v>
      </c>
      <c r="G76" s="128" t="s">
        <v>33</v>
      </c>
      <c r="H76" s="128"/>
      <c r="I76" s="128"/>
      <c r="J76" s="128"/>
      <c r="K76" s="128">
        <v>3000</v>
      </c>
      <c r="L76" s="126" t="s">
        <v>36</v>
      </c>
      <c r="M76" s="139">
        <f t="shared" si="1"/>
        <v>336</v>
      </c>
      <c r="N76" s="140"/>
      <c r="O76" s="140">
        <v>336</v>
      </c>
      <c r="P76" s="140"/>
      <c r="Q76" s="140"/>
      <c r="R76" s="126" t="s">
        <v>718</v>
      </c>
      <c r="S76" s="128">
        <v>2130505</v>
      </c>
      <c r="T76" s="128" t="s">
        <v>35</v>
      </c>
      <c r="U76" s="196"/>
      <c r="V76" s="171"/>
      <c r="W76" s="172">
        <v>336</v>
      </c>
    </row>
    <row r="77" ht="157.5" spans="1:23">
      <c r="A77" s="126">
        <f>IF(B77="","",COUNTA(B$7:B77))</f>
        <v>46</v>
      </c>
      <c r="B77" s="126" t="s">
        <v>822</v>
      </c>
      <c r="C77" s="126" t="s">
        <v>823</v>
      </c>
      <c r="D77" s="126">
        <v>2020.06</v>
      </c>
      <c r="E77" s="126" t="s">
        <v>824</v>
      </c>
      <c r="F77" s="201" t="s">
        <v>825</v>
      </c>
      <c r="G77" s="128" t="s">
        <v>33</v>
      </c>
      <c r="H77" s="128"/>
      <c r="I77" s="128"/>
      <c r="J77" s="128"/>
      <c r="K77" s="128">
        <v>5200</v>
      </c>
      <c r="L77" s="126" t="s">
        <v>36</v>
      </c>
      <c r="M77" s="139">
        <f t="shared" si="1"/>
        <v>840</v>
      </c>
      <c r="N77" s="140"/>
      <c r="O77" s="140">
        <v>840</v>
      </c>
      <c r="P77" s="140"/>
      <c r="Q77" s="140"/>
      <c r="R77" s="126" t="s">
        <v>718</v>
      </c>
      <c r="S77" s="128">
        <v>2130505</v>
      </c>
      <c r="T77" s="128" t="s">
        <v>35</v>
      </c>
      <c r="U77" s="196"/>
      <c r="V77" s="171" t="s">
        <v>684</v>
      </c>
      <c r="W77" s="172">
        <v>530.67</v>
      </c>
    </row>
    <row r="78" ht="157.5" spans="1:23">
      <c r="A78" s="126">
        <f>IF(B78="","",COUNTA(B$7:B78))</f>
        <v>47</v>
      </c>
      <c r="B78" s="126" t="s">
        <v>826</v>
      </c>
      <c r="C78" s="126" t="s">
        <v>827</v>
      </c>
      <c r="D78" s="126">
        <v>2020.06</v>
      </c>
      <c r="E78" s="126" t="s">
        <v>828</v>
      </c>
      <c r="F78" s="201" t="s">
        <v>829</v>
      </c>
      <c r="G78" s="128" t="s">
        <v>33</v>
      </c>
      <c r="H78" s="128"/>
      <c r="I78" s="128"/>
      <c r="J78" s="128"/>
      <c r="K78" s="128">
        <v>8000</v>
      </c>
      <c r="L78" s="126" t="s">
        <v>34</v>
      </c>
      <c r="M78" s="139">
        <f t="shared" si="1"/>
        <v>6000</v>
      </c>
      <c r="N78" s="140">
        <v>6000</v>
      </c>
      <c r="O78" s="140"/>
      <c r="P78" s="140"/>
      <c r="Q78" s="140"/>
      <c r="R78" s="128">
        <v>1100231</v>
      </c>
      <c r="S78" s="128">
        <v>2130505</v>
      </c>
      <c r="T78" s="128" t="s">
        <v>35</v>
      </c>
      <c r="U78" s="196"/>
      <c r="V78" s="171" t="s">
        <v>830</v>
      </c>
      <c r="W78" s="172">
        <v>3715.3</v>
      </c>
    </row>
    <row r="79" ht="94.5" spans="1:23">
      <c r="A79" s="126">
        <f>IF(B79="","",COUNTA(B$7:B79))</f>
        <v>48</v>
      </c>
      <c r="B79" s="126" t="s">
        <v>831</v>
      </c>
      <c r="C79" s="126" t="s">
        <v>832</v>
      </c>
      <c r="D79" s="126">
        <v>2020.06</v>
      </c>
      <c r="E79" s="126" t="s">
        <v>833</v>
      </c>
      <c r="F79" s="201" t="s">
        <v>834</v>
      </c>
      <c r="G79" s="128" t="s">
        <v>33</v>
      </c>
      <c r="H79" s="128"/>
      <c r="I79" s="128"/>
      <c r="J79" s="128"/>
      <c r="K79" s="128">
        <v>3652</v>
      </c>
      <c r="L79" s="126" t="s">
        <v>34</v>
      </c>
      <c r="M79" s="139">
        <f t="shared" si="1"/>
        <v>680</v>
      </c>
      <c r="N79" s="140">
        <v>680</v>
      </c>
      <c r="O79" s="140"/>
      <c r="P79" s="140"/>
      <c r="Q79" s="140"/>
      <c r="R79" s="128">
        <v>1100231</v>
      </c>
      <c r="S79" s="128">
        <v>2130505</v>
      </c>
      <c r="T79" s="128" t="s">
        <v>35</v>
      </c>
      <c r="U79" s="196"/>
      <c r="V79" s="171" t="s">
        <v>830</v>
      </c>
      <c r="W79" s="172">
        <v>458.8</v>
      </c>
    </row>
    <row r="80" ht="132" spans="1:23">
      <c r="A80" s="126">
        <f>IF(B80="","",COUNTA(B$7:B80))</f>
        <v>49</v>
      </c>
      <c r="B80" s="126" t="s">
        <v>835</v>
      </c>
      <c r="C80" s="126" t="s">
        <v>836</v>
      </c>
      <c r="D80" s="126">
        <v>2020.06</v>
      </c>
      <c r="E80" s="126" t="s">
        <v>837</v>
      </c>
      <c r="F80" s="212" t="s">
        <v>838</v>
      </c>
      <c r="G80" s="128" t="s">
        <v>33</v>
      </c>
      <c r="H80" s="128"/>
      <c r="I80" s="128"/>
      <c r="J80" s="128"/>
      <c r="K80" s="128">
        <v>4000</v>
      </c>
      <c r="L80" s="126" t="s">
        <v>34</v>
      </c>
      <c r="M80" s="139">
        <f t="shared" si="1"/>
        <v>545.94</v>
      </c>
      <c r="N80" s="140">
        <v>545.94</v>
      </c>
      <c r="O80" s="140"/>
      <c r="P80" s="140"/>
      <c r="Q80" s="140"/>
      <c r="R80" s="128">
        <v>1100231</v>
      </c>
      <c r="S80" s="128">
        <v>2130505</v>
      </c>
      <c r="T80" s="128" t="s">
        <v>35</v>
      </c>
      <c r="U80" s="196"/>
      <c r="V80" s="171" t="s">
        <v>830</v>
      </c>
      <c r="W80" s="172">
        <v>431.49</v>
      </c>
    </row>
    <row r="81" ht="24" spans="1:23">
      <c r="A81" s="129">
        <f>IF(B81="","",COUNTA(B$7:B81))</f>
        <v>50</v>
      </c>
      <c r="B81" s="129" t="s">
        <v>839</v>
      </c>
      <c r="C81" s="129" t="s">
        <v>827</v>
      </c>
      <c r="D81" s="129">
        <v>2020.06</v>
      </c>
      <c r="E81" s="129" t="s">
        <v>828</v>
      </c>
      <c r="F81" s="217" t="s">
        <v>840</v>
      </c>
      <c r="G81" s="131" t="s">
        <v>33</v>
      </c>
      <c r="H81" s="131"/>
      <c r="I81" s="131"/>
      <c r="J81" s="131"/>
      <c r="K81" s="131">
        <v>12000</v>
      </c>
      <c r="L81" s="126" t="s">
        <v>34</v>
      </c>
      <c r="M81" s="139">
        <f t="shared" si="1"/>
        <v>3000</v>
      </c>
      <c r="N81" s="140">
        <v>3000</v>
      </c>
      <c r="O81" s="140"/>
      <c r="P81" s="140"/>
      <c r="Q81" s="140"/>
      <c r="R81" s="128">
        <v>1100231</v>
      </c>
      <c r="S81" s="128">
        <v>2130505</v>
      </c>
      <c r="T81" s="128" t="s">
        <v>35</v>
      </c>
      <c r="U81" s="214">
        <v>0.0748849773655191</v>
      </c>
      <c r="V81" s="171" t="s">
        <v>830</v>
      </c>
      <c r="W81" s="172">
        <v>2317.98</v>
      </c>
    </row>
    <row r="82" ht="24" spans="1:23">
      <c r="A82" s="132"/>
      <c r="B82" s="132"/>
      <c r="C82" s="132"/>
      <c r="D82" s="132"/>
      <c r="E82" s="132"/>
      <c r="F82" s="133"/>
      <c r="G82" s="169"/>
      <c r="H82" s="169"/>
      <c r="I82" s="169"/>
      <c r="J82" s="169"/>
      <c r="K82" s="169"/>
      <c r="L82" s="126" t="s">
        <v>131</v>
      </c>
      <c r="M82" s="139">
        <f t="shared" si="1"/>
        <v>242.84</v>
      </c>
      <c r="N82" s="140">
        <v>242.84</v>
      </c>
      <c r="O82" s="140"/>
      <c r="P82" s="140"/>
      <c r="Q82" s="140"/>
      <c r="R82" s="128">
        <v>2210105</v>
      </c>
      <c r="S82" s="128">
        <v>2130505</v>
      </c>
      <c r="T82" s="128" t="s">
        <v>59</v>
      </c>
      <c r="U82" s="216"/>
      <c r="V82" s="171" t="s">
        <v>830</v>
      </c>
      <c r="W82" s="172">
        <v>180</v>
      </c>
    </row>
    <row r="83" ht="63" spans="1:23">
      <c r="A83" s="126">
        <f>IF(B83="","",COUNTA(B$7:B83))</f>
        <v>51</v>
      </c>
      <c r="B83" s="126" t="s">
        <v>841</v>
      </c>
      <c r="C83" s="126" t="s">
        <v>842</v>
      </c>
      <c r="D83" s="126">
        <v>2020.06</v>
      </c>
      <c r="E83" s="126" t="s">
        <v>721</v>
      </c>
      <c r="F83" s="201" t="s">
        <v>843</v>
      </c>
      <c r="G83" s="128" t="s">
        <v>33</v>
      </c>
      <c r="H83" s="128"/>
      <c r="I83" s="128"/>
      <c r="J83" s="128"/>
      <c r="K83" s="128">
        <v>907</v>
      </c>
      <c r="L83" s="126" t="s">
        <v>95</v>
      </c>
      <c r="M83" s="139">
        <f t="shared" si="1"/>
        <v>420</v>
      </c>
      <c r="N83" s="140">
        <v>420</v>
      </c>
      <c r="O83" s="140"/>
      <c r="P83" s="140"/>
      <c r="Q83" s="140"/>
      <c r="R83" s="128">
        <v>2130706</v>
      </c>
      <c r="S83" s="128">
        <v>2130505</v>
      </c>
      <c r="T83" s="128" t="s">
        <v>35</v>
      </c>
      <c r="U83" s="196"/>
      <c r="V83" s="171" t="s">
        <v>684</v>
      </c>
      <c r="W83" s="172">
        <v>354.28797</v>
      </c>
    </row>
    <row r="84" ht="73.5" spans="1:23">
      <c r="A84" s="126">
        <f>IF(B84="","",COUNTA(B$7:B84))</f>
        <v>52</v>
      </c>
      <c r="B84" s="126" t="s">
        <v>844</v>
      </c>
      <c r="C84" s="126" t="s">
        <v>845</v>
      </c>
      <c r="D84" s="126">
        <v>2020.06</v>
      </c>
      <c r="E84" s="126" t="s">
        <v>744</v>
      </c>
      <c r="F84" s="201" t="s">
        <v>846</v>
      </c>
      <c r="G84" s="128" t="s">
        <v>33</v>
      </c>
      <c r="H84" s="128"/>
      <c r="I84" s="128"/>
      <c r="J84" s="128"/>
      <c r="K84" s="128">
        <v>5</v>
      </c>
      <c r="L84" s="126" t="s">
        <v>93</v>
      </c>
      <c r="M84" s="139">
        <f t="shared" si="1"/>
        <v>26.6298</v>
      </c>
      <c r="N84" s="140">
        <v>26.6298</v>
      </c>
      <c r="O84" s="140"/>
      <c r="P84" s="140"/>
      <c r="Q84" s="140"/>
      <c r="R84" s="128">
        <v>2110699</v>
      </c>
      <c r="S84" s="128">
        <v>2130505</v>
      </c>
      <c r="T84" s="128" t="s">
        <v>59</v>
      </c>
      <c r="U84" s="196">
        <v>1</v>
      </c>
      <c r="V84" s="171"/>
      <c r="W84" s="172">
        <v>26.6298</v>
      </c>
    </row>
    <row r="85" ht="42" spans="1:23">
      <c r="A85" s="126">
        <f>IF(B85="","",COUNTA(B$7:B85))</f>
        <v>53</v>
      </c>
      <c r="B85" s="126" t="s">
        <v>847</v>
      </c>
      <c r="C85" s="126" t="s">
        <v>848</v>
      </c>
      <c r="D85" s="126">
        <v>2020.06</v>
      </c>
      <c r="E85" s="126" t="s">
        <v>744</v>
      </c>
      <c r="F85" s="201" t="s">
        <v>849</v>
      </c>
      <c r="G85" s="128" t="s">
        <v>33</v>
      </c>
      <c r="H85" s="128"/>
      <c r="I85" s="128"/>
      <c r="J85" s="128"/>
      <c r="K85" s="128">
        <v>7</v>
      </c>
      <c r="L85" s="126" t="s">
        <v>100</v>
      </c>
      <c r="M85" s="139">
        <f t="shared" si="1"/>
        <v>300</v>
      </c>
      <c r="N85" s="140">
        <v>300</v>
      </c>
      <c r="O85" s="140"/>
      <c r="P85" s="140"/>
      <c r="Q85" s="140"/>
      <c r="R85" s="128">
        <v>1100225</v>
      </c>
      <c r="S85" s="128">
        <v>2130505</v>
      </c>
      <c r="T85" s="128" t="s">
        <v>59</v>
      </c>
      <c r="U85" s="196">
        <v>1</v>
      </c>
      <c r="V85" s="171" t="s">
        <v>684</v>
      </c>
      <c r="W85" s="172">
        <v>198.112399</v>
      </c>
    </row>
    <row r="86" ht="63" spans="1:23">
      <c r="A86" s="126">
        <f>IF(B86="","",COUNTA(B$7:B86))</f>
        <v>54</v>
      </c>
      <c r="B86" s="126" t="s">
        <v>850</v>
      </c>
      <c r="C86" s="126" t="s">
        <v>740</v>
      </c>
      <c r="D86" s="126">
        <v>2020.06</v>
      </c>
      <c r="E86" s="126" t="s">
        <v>695</v>
      </c>
      <c r="F86" s="201" t="s">
        <v>851</v>
      </c>
      <c r="G86" s="128" t="s">
        <v>33</v>
      </c>
      <c r="H86" s="128"/>
      <c r="I86" s="128"/>
      <c r="J86" s="128"/>
      <c r="K86" s="128">
        <v>120</v>
      </c>
      <c r="L86" s="126" t="s">
        <v>93</v>
      </c>
      <c r="M86" s="139">
        <f t="shared" si="1"/>
        <v>170</v>
      </c>
      <c r="N86" s="140">
        <v>170</v>
      </c>
      <c r="O86" s="140"/>
      <c r="P86" s="140"/>
      <c r="Q86" s="140"/>
      <c r="R86" s="128">
        <v>2110699</v>
      </c>
      <c r="S86" s="128">
        <v>2130505</v>
      </c>
      <c r="T86" s="128" t="s">
        <v>59</v>
      </c>
      <c r="U86" s="196">
        <v>1</v>
      </c>
      <c r="V86" s="171" t="s">
        <v>684</v>
      </c>
      <c r="W86" s="172">
        <v>128.8</v>
      </c>
    </row>
    <row r="87" ht="36" spans="1:23">
      <c r="A87" s="126">
        <f>IF(B87="","",COUNTA(B$7:B87))</f>
        <v>55</v>
      </c>
      <c r="B87" s="126" t="s">
        <v>852</v>
      </c>
      <c r="C87" s="126" t="s">
        <v>740</v>
      </c>
      <c r="D87" s="126">
        <v>2020.06</v>
      </c>
      <c r="E87" s="126" t="s">
        <v>695</v>
      </c>
      <c r="F87" s="201" t="s">
        <v>853</v>
      </c>
      <c r="G87" s="128" t="s">
        <v>33</v>
      </c>
      <c r="H87" s="128"/>
      <c r="I87" s="128"/>
      <c r="J87" s="128"/>
      <c r="K87" s="128">
        <v>600</v>
      </c>
      <c r="L87" s="126" t="s">
        <v>93</v>
      </c>
      <c r="M87" s="139">
        <f t="shared" si="1"/>
        <v>150</v>
      </c>
      <c r="N87" s="140">
        <v>150</v>
      </c>
      <c r="O87" s="140"/>
      <c r="P87" s="140"/>
      <c r="Q87" s="140"/>
      <c r="R87" s="128">
        <v>2110699</v>
      </c>
      <c r="S87" s="128">
        <v>2130505</v>
      </c>
      <c r="T87" s="128" t="s">
        <v>59</v>
      </c>
      <c r="U87" s="196">
        <v>1</v>
      </c>
      <c r="V87" s="171" t="s">
        <v>684</v>
      </c>
      <c r="W87" s="172">
        <v>102.62678</v>
      </c>
    </row>
    <row r="88" ht="36" spans="1:23">
      <c r="A88" s="126">
        <f>IF(B88="","",COUNTA(B$7:B88))</f>
        <v>56</v>
      </c>
      <c r="B88" s="126" t="s">
        <v>854</v>
      </c>
      <c r="C88" s="126" t="s">
        <v>855</v>
      </c>
      <c r="D88" s="126">
        <v>2020.06</v>
      </c>
      <c r="E88" s="126" t="s">
        <v>737</v>
      </c>
      <c r="F88" s="201" t="s">
        <v>856</v>
      </c>
      <c r="G88" s="128" t="s">
        <v>33</v>
      </c>
      <c r="H88" s="128"/>
      <c r="I88" s="128"/>
      <c r="J88" s="128"/>
      <c r="K88" s="128">
        <v>60</v>
      </c>
      <c r="L88" s="126" t="s">
        <v>93</v>
      </c>
      <c r="M88" s="139">
        <f t="shared" si="1"/>
        <v>24</v>
      </c>
      <c r="N88" s="140">
        <v>24</v>
      </c>
      <c r="O88" s="140"/>
      <c r="P88" s="140"/>
      <c r="Q88" s="140"/>
      <c r="R88" s="128">
        <v>2110699</v>
      </c>
      <c r="S88" s="128">
        <v>2130505</v>
      </c>
      <c r="T88" s="128" t="s">
        <v>59</v>
      </c>
      <c r="U88" s="196">
        <v>1</v>
      </c>
      <c r="V88" s="171" t="s">
        <v>684</v>
      </c>
      <c r="W88" s="172">
        <v>22.9802</v>
      </c>
    </row>
    <row r="89" ht="36" spans="1:23">
      <c r="A89" s="126">
        <f>IF(B89="","",COUNTA(B$7:B89))</f>
        <v>57</v>
      </c>
      <c r="B89" s="126" t="s">
        <v>857</v>
      </c>
      <c r="C89" s="126" t="s">
        <v>858</v>
      </c>
      <c r="D89" s="126">
        <v>2020.06</v>
      </c>
      <c r="E89" s="126" t="s">
        <v>744</v>
      </c>
      <c r="F89" s="201" t="s">
        <v>859</v>
      </c>
      <c r="G89" s="128" t="s">
        <v>33</v>
      </c>
      <c r="H89" s="128"/>
      <c r="I89" s="128"/>
      <c r="J89" s="128"/>
      <c r="K89" s="128">
        <v>2</v>
      </c>
      <c r="L89" s="126" t="s">
        <v>100</v>
      </c>
      <c r="M89" s="139">
        <f t="shared" si="1"/>
        <v>390</v>
      </c>
      <c r="N89" s="140">
        <v>390</v>
      </c>
      <c r="O89" s="140"/>
      <c r="P89" s="140"/>
      <c r="Q89" s="140"/>
      <c r="R89" s="128">
        <v>1100225</v>
      </c>
      <c r="S89" s="128">
        <v>2130505</v>
      </c>
      <c r="T89" s="128" t="s">
        <v>59</v>
      </c>
      <c r="U89" s="196">
        <v>1</v>
      </c>
      <c r="V89" s="171" t="s">
        <v>684</v>
      </c>
      <c r="W89" s="172">
        <v>342.098761</v>
      </c>
    </row>
    <row r="90" ht="63" spans="1:23">
      <c r="A90" s="126">
        <f>IF(B90="","",COUNTA(B$7:B90))</f>
        <v>58</v>
      </c>
      <c r="B90" s="126" t="s">
        <v>860</v>
      </c>
      <c r="C90" s="126" t="s">
        <v>861</v>
      </c>
      <c r="D90" s="126">
        <v>2020.06</v>
      </c>
      <c r="E90" s="126" t="s">
        <v>748</v>
      </c>
      <c r="F90" s="212" t="s">
        <v>862</v>
      </c>
      <c r="G90" s="128" t="s">
        <v>33</v>
      </c>
      <c r="H90" s="128"/>
      <c r="I90" s="128"/>
      <c r="J90" s="128"/>
      <c r="K90" s="128">
        <v>150</v>
      </c>
      <c r="L90" s="126" t="s">
        <v>100</v>
      </c>
      <c r="M90" s="139">
        <f t="shared" si="1"/>
        <v>300</v>
      </c>
      <c r="N90" s="140">
        <v>300</v>
      </c>
      <c r="O90" s="140"/>
      <c r="P90" s="140"/>
      <c r="Q90" s="140"/>
      <c r="R90" s="128">
        <v>1100225</v>
      </c>
      <c r="S90" s="128">
        <v>2130505</v>
      </c>
      <c r="T90" s="128" t="s">
        <v>59</v>
      </c>
      <c r="U90" s="196">
        <v>1</v>
      </c>
      <c r="V90" s="171" t="s">
        <v>684</v>
      </c>
      <c r="W90" s="172">
        <v>195.277367</v>
      </c>
    </row>
    <row r="91" spans="1:23">
      <c r="A91" s="129">
        <f>IF(B91="","",COUNTA(B$7:B91))</f>
        <v>59</v>
      </c>
      <c r="B91" s="129" t="s">
        <v>863</v>
      </c>
      <c r="C91" s="129" t="s">
        <v>864</v>
      </c>
      <c r="D91" s="129">
        <v>2020.06</v>
      </c>
      <c r="E91" s="129" t="s">
        <v>782</v>
      </c>
      <c r="F91" s="217" t="s">
        <v>865</v>
      </c>
      <c r="G91" s="131" t="s">
        <v>33</v>
      </c>
      <c r="H91" s="131"/>
      <c r="I91" s="131"/>
      <c r="J91" s="131"/>
      <c r="K91" s="131">
        <v>4</v>
      </c>
      <c r="L91" s="126" t="s">
        <v>375</v>
      </c>
      <c r="M91" s="139">
        <f t="shared" si="1"/>
        <v>56</v>
      </c>
      <c r="N91" s="140">
        <v>56</v>
      </c>
      <c r="O91" s="140"/>
      <c r="P91" s="140"/>
      <c r="Q91" s="140"/>
      <c r="R91" s="128" t="s">
        <v>689</v>
      </c>
      <c r="S91" s="128">
        <v>2130505</v>
      </c>
      <c r="T91" s="128" t="s">
        <v>59</v>
      </c>
      <c r="U91" s="214">
        <v>0.324802247631554</v>
      </c>
      <c r="V91" s="171"/>
      <c r="W91" s="172">
        <v>56</v>
      </c>
    </row>
    <row r="92" spans="1:23">
      <c r="A92" s="134"/>
      <c r="B92" s="134"/>
      <c r="C92" s="134"/>
      <c r="D92" s="134"/>
      <c r="E92" s="134"/>
      <c r="F92" s="135"/>
      <c r="G92" s="166"/>
      <c r="H92" s="166"/>
      <c r="I92" s="166"/>
      <c r="J92" s="166"/>
      <c r="K92" s="166"/>
      <c r="L92" s="126" t="s">
        <v>99</v>
      </c>
      <c r="M92" s="139">
        <f t="shared" si="1"/>
        <v>28</v>
      </c>
      <c r="N92" s="140">
        <v>28</v>
      </c>
      <c r="O92" s="140"/>
      <c r="P92" s="140"/>
      <c r="Q92" s="140"/>
      <c r="R92" s="128">
        <v>2130199</v>
      </c>
      <c r="S92" s="128">
        <v>2130505</v>
      </c>
      <c r="T92" s="128" t="s">
        <v>35</v>
      </c>
      <c r="U92" s="215"/>
      <c r="V92" s="171"/>
      <c r="W92" s="172">
        <v>28</v>
      </c>
    </row>
    <row r="93" ht="24" spans="1:23">
      <c r="A93" s="134"/>
      <c r="B93" s="134"/>
      <c r="C93" s="134"/>
      <c r="D93" s="134"/>
      <c r="E93" s="134"/>
      <c r="F93" s="135"/>
      <c r="G93" s="166"/>
      <c r="H93" s="166"/>
      <c r="I93" s="166"/>
      <c r="J93" s="166"/>
      <c r="K93" s="166"/>
      <c r="L93" s="126" t="s">
        <v>95</v>
      </c>
      <c r="M93" s="139">
        <f t="shared" si="1"/>
        <v>77</v>
      </c>
      <c r="N93" s="140">
        <v>77</v>
      </c>
      <c r="O93" s="140"/>
      <c r="P93" s="140"/>
      <c r="Q93" s="140"/>
      <c r="R93" s="128">
        <v>2130706</v>
      </c>
      <c r="S93" s="128">
        <v>2130505</v>
      </c>
      <c r="T93" s="128" t="s">
        <v>35</v>
      </c>
      <c r="U93" s="215"/>
      <c r="V93" s="171"/>
      <c r="W93" s="172">
        <v>77</v>
      </c>
    </row>
    <row r="94" ht="24" spans="1:23">
      <c r="A94" s="132"/>
      <c r="B94" s="132"/>
      <c r="C94" s="132"/>
      <c r="D94" s="132"/>
      <c r="E94" s="132"/>
      <c r="F94" s="133"/>
      <c r="G94" s="169"/>
      <c r="H94" s="169"/>
      <c r="I94" s="169"/>
      <c r="J94" s="169"/>
      <c r="K94" s="169"/>
      <c r="L94" s="126" t="s">
        <v>97</v>
      </c>
      <c r="M94" s="139">
        <f t="shared" si="1"/>
        <v>11.4126</v>
      </c>
      <c r="N94" s="140">
        <v>11.4126</v>
      </c>
      <c r="O94" s="140"/>
      <c r="P94" s="140"/>
      <c r="Q94" s="140"/>
      <c r="R94" s="128">
        <v>2130135</v>
      </c>
      <c r="S94" s="128">
        <v>2130505</v>
      </c>
      <c r="T94" s="128" t="s">
        <v>35</v>
      </c>
      <c r="U94" s="216"/>
      <c r="V94" s="171" t="s">
        <v>684</v>
      </c>
      <c r="W94" s="172">
        <v>10.5891</v>
      </c>
    </row>
    <row r="95" ht="24" spans="1:23">
      <c r="A95" s="129">
        <f>IF(B95="","",COUNTA(B$7:B95))</f>
        <v>60</v>
      </c>
      <c r="B95" s="129" t="s">
        <v>866</v>
      </c>
      <c r="C95" s="129" t="s">
        <v>867</v>
      </c>
      <c r="D95" s="129">
        <v>2020.06</v>
      </c>
      <c r="E95" s="129" t="s">
        <v>725</v>
      </c>
      <c r="F95" s="217" t="s">
        <v>868</v>
      </c>
      <c r="G95" s="131" t="s">
        <v>33</v>
      </c>
      <c r="H95" s="131"/>
      <c r="I95" s="131"/>
      <c r="J95" s="131"/>
      <c r="K95" s="131">
        <v>50</v>
      </c>
      <c r="L95" s="126" t="s">
        <v>95</v>
      </c>
      <c r="M95" s="139">
        <f t="shared" si="1"/>
        <v>194</v>
      </c>
      <c r="N95" s="140">
        <v>194</v>
      </c>
      <c r="O95" s="140"/>
      <c r="P95" s="140"/>
      <c r="Q95" s="140"/>
      <c r="R95" s="128">
        <v>2130701</v>
      </c>
      <c r="S95" s="128">
        <v>2130505</v>
      </c>
      <c r="T95" s="128" t="s">
        <v>35</v>
      </c>
      <c r="U95" s="214">
        <v>0.42089552238806</v>
      </c>
      <c r="V95" s="171" t="s">
        <v>684</v>
      </c>
      <c r="W95" s="172">
        <v>185.865</v>
      </c>
    </row>
    <row r="96" spans="1:23">
      <c r="A96" s="132"/>
      <c r="B96" s="132"/>
      <c r="C96" s="132"/>
      <c r="D96" s="132"/>
      <c r="E96" s="132"/>
      <c r="F96" s="133"/>
      <c r="G96" s="169"/>
      <c r="H96" s="169"/>
      <c r="I96" s="169"/>
      <c r="J96" s="169"/>
      <c r="K96" s="169"/>
      <c r="L96" s="126" t="s">
        <v>205</v>
      </c>
      <c r="M96" s="139">
        <f t="shared" si="1"/>
        <v>141</v>
      </c>
      <c r="N96" s="140">
        <v>141</v>
      </c>
      <c r="O96" s="140"/>
      <c r="P96" s="140"/>
      <c r="Q96" s="140"/>
      <c r="R96" s="128">
        <v>2070199</v>
      </c>
      <c r="S96" s="128">
        <v>2130505</v>
      </c>
      <c r="T96" s="128" t="s">
        <v>59</v>
      </c>
      <c r="U96" s="216"/>
      <c r="V96" s="171" t="s">
        <v>684</v>
      </c>
      <c r="W96" s="172">
        <v>120.465</v>
      </c>
    </row>
    <row r="97" spans="1:23">
      <c r="A97" s="129">
        <f>IF(B97="","",COUNTA(B$7:B97))</f>
        <v>61</v>
      </c>
      <c r="B97" s="129" t="s">
        <v>869</v>
      </c>
      <c r="C97" s="129" t="s">
        <v>870</v>
      </c>
      <c r="D97" s="129">
        <v>2020.06</v>
      </c>
      <c r="E97" s="129" t="s">
        <v>744</v>
      </c>
      <c r="F97" s="218" t="s">
        <v>871</v>
      </c>
      <c r="G97" s="131" t="s">
        <v>33</v>
      </c>
      <c r="H97" s="131"/>
      <c r="I97" s="131"/>
      <c r="J97" s="131"/>
      <c r="K97" s="131">
        <v>45</v>
      </c>
      <c r="L97" s="126" t="s">
        <v>92</v>
      </c>
      <c r="M97" s="139">
        <f t="shared" si="1"/>
        <v>10.363769</v>
      </c>
      <c r="N97" s="140">
        <v>10.363769</v>
      </c>
      <c r="O97" s="140"/>
      <c r="P97" s="140"/>
      <c r="Q97" s="140"/>
      <c r="R97" s="128">
        <v>2130153</v>
      </c>
      <c r="S97" s="128">
        <v>2130505</v>
      </c>
      <c r="T97" s="128" t="s">
        <v>35</v>
      </c>
      <c r="U97" s="214">
        <v>0.866581533572779</v>
      </c>
      <c r="V97" s="171"/>
      <c r="W97" s="172">
        <v>10.363769</v>
      </c>
    </row>
    <row r="98" ht="24" spans="1:23">
      <c r="A98" s="134"/>
      <c r="B98" s="134"/>
      <c r="C98" s="134"/>
      <c r="D98" s="134"/>
      <c r="E98" s="134"/>
      <c r="F98" s="135"/>
      <c r="G98" s="166"/>
      <c r="H98" s="166"/>
      <c r="I98" s="166"/>
      <c r="J98" s="166"/>
      <c r="K98" s="166"/>
      <c r="L98" s="126" t="s">
        <v>93</v>
      </c>
      <c r="M98" s="139">
        <f t="shared" si="1"/>
        <v>94.5</v>
      </c>
      <c r="N98" s="140">
        <v>94.5</v>
      </c>
      <c r="O98" s="140"/>
      <c r="P98" s="140"/>
      <c r="Q98" s="140"/>
      <c r="R98" s="128">
        <v>2110699</v>
      </c>
      <c r="S98" s="128">
        <v>2130505</v>
      </c>
      <c r="T98" s="128" t="s">
        <v>59</v>
      </c>
      <c r="U98" s="215"/>
      <c r="V98" s="171"/>
      <c r="W98" s="172">
        <v>94.5</v>
      </c>
    </row>
    <row r="99" ht="24" spans="1:23">
      <c r="A99" s="134"/>
      <c r="B99" s="134"/>
      <c r="C99" s="134"/>
      <c r="D99" s="134"/>
      <c r="E99" s="134"/>
      <c r="F99" s="135"/>
      <c r="G99" s="166"/>
      <c r="H99" s="166"/>
      <c r="I99" s="166"/>
      <c r="J99" s="166"/>
      <c r="K99" s="166"/>
      <c r="L99" s="126" t="s">
        <v>96</v>
      </c>
      <c r="M99" s="139">
        <f t="shared" si="1"/>
        <v>4.137044</v>
      </c>
      <c r="N99" s="140">
        <v>4.137044</v>
      </c>
      <c r="O99" s="140"/>
      <c r="P99" s="140"/>
      <c r="Q99" s="140"/>
      <c r="R99" s="128">
        <v>2110402</v>
      </c>
      <c r="S99" s="128">
        <v>2130505</v>
      </c>
      <c r="T99" s="128" t="s">
        <v>59</v>
      </c>
      <c r="U99" s="215"/>
      <c r="V99" s="171"/>
      <c r="W99" s="172">
        <v>4.137044</v>
      </c>
    </row>
    <row r="100" spans="1:23">
      <c r="A100" s="134"/>
      <c r="B100" s="134"/>
      <c r="C100" s="134"/>
      <c r="D100" s="134"/>
      <c r="E100" s="134"/>
      <c r="F100" s="135"/>
      <c r="G100" s="166"/>
      <c r="H100" s="166"/>
      <c r="I100" s="166"/>
      <c r="J100" s="166"/>
      <c r="K100" s="166"/>
      <c r="L100" s="126" t="s">
        <v>100</v>
      </c>
      <c r="M100" s="139">
        <f t="shared" si="1"/>
        <v>15.6</v>
      </c>
      <c r="N100" s="140">
        <v>15.6</v>
      </c>
      <c r="O100" s="140"/>
      <c r="P100" s="140"/>
      <c r="Q100" s="140"/>
      <c r="R100" s="128">
        <v>1100225</v>
      </c>
      <c r="S100" s="128">
        <v>2130505</v>
      </c>
      <c r="T100" s="128" t="s">
        <v>59</v>
      </c>
      <c r="U100" s="215"/>
      <c r="V100" s="171"/>
      <c r="W100" s="172">
        <v>15.6</v>
      </c>
    </row>
    <row r="101" ht="24" spans="1:23">
      <c r="A101" s="134"/>
      <c r="B101" s="134"/>
      <c r="C101" s="134"/>
      <c r="D101" s="134"/>
      <c r="E101" s="134"/>
      <c r="F101" s="135"/>
      <c r="G101" s="166"/>
      <c r="H101" s="166"/>
      <c r="I101" s="166"/>
      <c r="J101" s="166"/>
      <c r="K101" s="166"/>
      <c r="L101" s="126" t="s">
        <v>97</v>
      </c>
      <c r="M101" s="139">
        <f t="shared" si="1"/>
        <v>10</v>
      </c>
      <c r="N101" s="140">
        <v>10</v>
      </c>
      <c r="O101" s="140"/>
      <c r="P101" s="140"/>
      <c r="Q101" s="140"/>
      <c r="R101" s="128">
        <v>2130135</v>
      </c>
      <c r="S101" s="128">
        <v>2130505</v>
      </c>
      <c r="T101" s="128" t="s">
        <v>35</v>
      </c>
      <c r="U101" s="215"/>
      <c r="V101" s="171"/>
      <c r="W101" s="172">
        <v>10</v>
      </c>
    </row>
    <row r="102" spans="1:23">
      <c r="A102" s="132"/>
      <c r="B102" s="132"/>
      <c r="C102" s="132"/>
      <c r="D102" s="132"/>
      <c r="E102" s="132"/>
      <c r="F102" s="133"/>
      <c r="G102" s="169"/>
      <c r="H102" s="169"/>
      <c r="I102" s="169"/>
      <c r="J102" s="169"/>
      <c r="K102" s="169"/>
      <c r="L102" s="126" t="s">
        <v>205</v>
      </c>
      <c r="M102" s="139">
        <f t="shared" si="1"/>
        <v>18.03</v>
      </c>
      <c r="N102" s="140">
        <v>18.03</v>
      </c>
      <c r="O102" s="140"/>
      <c r="P102" s="140"/>
      <c r="Q102" s="140"/>
      <c r="R102" s="128">
        <v>2070199</v>
      </c>
      <c r="S102" s="128">
        <v>2130505</v>
      </c>
      <c r="T102" s="128" t="s">
        <v>59</v>
      </c>
      <c r="U102" s="216"/>
      <c r="V102" s="171"/>
      <c r="W102" s="172">
        <v>18.03</v>
      </c>
    </row>
    <row r="103" ht="36" spans="1:23">
      <c r="A103" s="126">
        <f>IF(B103="","",COUNTA(B$7:B103))</f>
        <v>62</v>
      </c>
      <c r="B103" s="126" t="s">
        <v>872</v>
      </c>
      <c r="C103" s="126" t="s">
        <v>873</v>
      </c>
      <c r="D103" s="126">
        <v>2020.06</v>
      </c>
      <c r="E103" s="126" t="s">
        <v>874</v>
      </c>
      <c r="F103" s="201" t="s">
        <v>875</v>
      </c>
      <c r="G103" s="128" t="s">
        <v>33</v>
      </c>
      <c r="H103" s="128"/>
      <c r="I103" s="128"/>
      <c r="J103" s="128"/>
      <c r="K103" s="128">
        <v>2</v>
      </c>
      <c r="L103" s="126" t="s">
        <v>93</v>
      </c>
      <c r="M103" s="139">
        <f t="shared" si="1"/>
        <v>12.8</v>
      </c>
      <c r="N103" s="140">
        <v>12.8</v>
      </c>
      <c r="O103" s="140"/>
      <c r="P103" s="140"/>
      <c r="Q103" s="140"/>
      <c r="R103" s="128">
        <v>2110699</v>
      </c>
      <c r="S103" s="128">
        <v>2130505</v>
      </c>
      <c r="T103" s="128" t="s">
        <v>59</v>
      </c>
      <c r="U103" s="196">
        <v>1</v>
      </c>
      <c r="V103" s="171" t="s">
        <v>684</v>
      </c>
      <c r="W103" s="172">
        <v>12.23</v>
      </c>
    </row>
    <row r="104" ht="24" spans="1:23">
      <c r="A104" s="129">
        <f>IF(B104="","",COUNTA(B$7:B104))</f>
        <v>63</v>
      </c>
      <c r="B104" s="129" t="s">
        <v>876</v>
      </c>
      <c r="C104" s="129" t="s">
        <v>877</v>
      </c>
      <c r="D104" s="129">
        <v>2020.06</v>
      </c>
      <c r="E104" s="129" t="s">
        <v>729</v>
      </c>
      <c r="F104" s="217" t="s">
        <v>878</v>
      </c>
      <c r="G104" s="131" t="s">
        <v>33</v>
      </c>
      <c r="H104" s="131"/>
      <c r="I104" s="131"/>
      <c r="J104" s="131"/>
      <c r="K104" s="131">
        <v>120</v>
      </c>
      <c r="L104" s="126" t="s">
        <v>95</v>
      </c>
      <c r="M104" s="139">
        <f t="shared" si="1"/>
        <v>529</v>
      </c>
      <c r="N104" s="140">
        <v>529</v>
      </c>
      <c r="O104" s="140"/>
      <c r="P104" s="140"/>
      <c r="Q104" s="140"/>
      <c r="R104" s="128">
        <v>2130701</v>
      </c>
      <c r="S104" s="128">
        <v>2130505</v>
      </c>
      <c r="T104" s="128" t="s">
        <v>35</v>
      </c>
      <c r="U104" s="214"/>
      <c r="V104" s="171" t="s">
        <v>684</v>
      </c>
      <c r="W104" s="172">
        <v>319.121928</v>
      </c>
    </row>
    <row r="105" ht="24" spans="1:23">
      <c r="A105" s="132"/>
      <c r="B105" s="132"/>
      <c r="C105" s="132"/>
      <c r="D105" s="132"/>
      <c r="E105" s="132"/>
      <c r="F105" s="133"/>
      <c r="G105" s="169"/>
      <c r="H105" s="169"/>
      <c r="I105" s="169"/>
      <c r="J105" s="169"/>
      <c r="K105" s="169"/>
      <c r="L105" s="126" t="s">
        <v>97</v>
      </c>
      <c r="M105" s="139">
        <f t="shared" si="1"/>
        <v>132</v>
      </c>
      <c r="N105" s="140">
        <v>132</v>
      </c>
      <c r="O105" s="140"/>
      <c r="P105" s="140"/>
      <c r="Q105" s="140"/>
      <c r="R105" s="128">
        <v>2130135</v>
      </c>
      <c r="S105" s="128">
        <v>2130505</v>
      </c>
      <c r="T105" s="128" t="s">
        <v>35</v>
      </c>
      <c r="U105" s="216"/>
      <c r="V105" s="171" t="s">
        <v>684</v>
      </c>
      <c r="W105" s="172">
        <v>131.713433</v>
      </c>
    </row>
    <row r="106" ht="52.5" spans="1:23">
      <c r="A106" s="126">
        <f>IF(B106="","",COUNTA(B$7:B106))</f>
        <v>64</v>
      </c>
      <c r="B106" s="126" t="s">
        <v>879</v>
      </c>
      <c r="C106" s="126" t="s">
        <v>880</v>
      </c>
      <c r="D106" s="126">
        <v>2020.06</v>
      </c>
      <c r="E106" s="126" t="s">
        <v>874</v>
      </c>
      <c r="F106" s="212" t="s">
        <v>881</v>
      </c>
      <c r="G106" s="128" t="s">
        <v>33</v>
      </c>
      <c r="H106" s="128"/>
      <c r="I106" s="128"/>
      <c r="J106" s="128"/>
      <c r="K106" s="128">
        <v>100</v>
      </c>
      <c r="L106" s="126" t="s">
        <v>99</v>
      </c>
      <c r="M106" s="139">
        <f t="shared" si="1"/>
        <v>380</v>
      </c>
      <c r="N106" s="140">
        <v>380</v>
      </c>
      <c r="O106" s="140"/>
      <c r="P106" s="140"/>
      <c r="Q106" s="140"/>
      <c r="R106" s="128">
        <v>2130199</v>
      </c>
      <c r="S106" s="128">
        <v>2130505</v>
      </c>
      <c r="T106" s="128" t="s">
        <v>35</v>
      </c>
      <c r="U106" s="196"/>
      <c r="V106" s="171" t="s">
        <v>684</v>
      </c>
      <c r="W106" s="172">
        <v>295.678861</v>
      </c>
    </row>
    <row r="107" ht="42" spans="1:23">
      <c r="A107" s="126">
        <f>IF(B107="","",COUNTA(B$7:B107))</f>
        <v>65</v>
      </c>
      <c r="B107" s="126" t="s">
        <v>882</v>
      </c>
      <c r="C107" s="126" t="s">
        <v>883</v>
      </c>
      <c r="D107" s="126">
        <v>2020.06</v>
      </c>
      <c r="E107" s="126" t="s">
        <v>748</v>
      </c>
      <c r="F107" s="212" t="s">
        <v>884</v>
      </c>
      <c r="G107" s="128" t="s">
        <v>33</v>
      </c>
      <c r="H107" s="128"/>
      <c r="I107" s="128"/>
      <c r="J107" s="128"/>
      <c r="K107" s="128">
        <v>2</v>
      </c>
      <c r="L107" s="126" t="s">
        <v>93</v>
      </c>
      <c r="M107" s="139">
        <f t="shared" si="1"/>
        <v>25</v>
      </c>
      <c r="N107" s="140">
        <v>25</v>
      </c>
      <c r="O107" s="140"/>
      <c r="P107" s="140"/>
      <c r="Q107" s="140"/>
      <c r="R107" s="128">
        <v>2110699</v>
      </c>
      <c r="S107" s="128">
        <v>2130505</v>
      </c>
      <c r="T107" s="128" t="s">
        <v>59</v>
      </c>
      <c r="U107" s="196">
        <v>1</v>
      </c>
      <c r="V107" s="171" t="s">
        <v>684</v>
      </c>
      <c r="W107" s="172">
        <v>19.741536</v>
      </c>
    </row>
    <row r="108" ht="84" spans="1:23">
      <c r="A108" s="126">
        <f>IF(B108="","",COUNTA(B$7:B108))</f>
        <v>66</v>
      </c>
      <c r="B108" s="126" t="s">
        <v>885</v>
      </c>
      <c r="C108" s="126" t="s">
        <v>886</v>
      </c>
      <c r="D108" s="126">
        <v>2020.06</v>
      </c>
      <c r="E108" s="126" t="s">
        <v>733</v>
      </c>
      <c r="F108" s="219" t="s">
        <v>887</v>
      </c>
      <c r="G108" s="128" t="s">
        <v>33</v>
      </c>
      <c r="H108" s="128"/>
      <c r="I108" s="128"/>
      <c r="J108" s="128"/>
      <c r="K108" s="128">
        <v>300</v>
      </c>
      <c r="L108" s="126" t="s">
        <v>96</v>
      </c>
      <c r="M108" s="139">
        <f t="shared" si="1"/>
        <v>392</v>
      </c>
      <c r="N108" s="140">
        <v>392</v>
      </c>
      <c r="O108" s="140"/>
      <c r="P108" s="140"/>
      <c r="Q108" s="140"/>
      <c r="R108" s="128">
        <v>2110402</v>
      </c>
      <c r="S108" s="128">
        <v>2130505</v>
      </c>
      <c r="T108" s="128" t="s">
        <v>35</v>
      </c>
      <c r="U108" s="196"/>
      <c r="V108" s="171" t="s">
        <v>684</v>
      </c>
      <c r="W108" s="172">
        <v>216.5</v>
      </c>
    </row>
    <row r="109" ht="52.5" spans="1:23">
      <c r="A109" s="126">
        <f>IF(B109="","",COUNTA(B$7:B109))</f>
        <v>67</v>
      </c>
      <c r="B109" s="126" t="s">
        <v>888</v>
      </c>
      <c r="C109" s="126" t="s">
        <v>889</v>
      </c>
      <c r="D109" s="126">
        <v>2020.06</v>
      </c>
      <c r="E109" s="126" t="s">
        <v>737</v>
      </c>
      <c r="F109" s="220" t="s">
        <v>890</v>
      </c>
      <c r="G109" s="128" t="s">
        <v>33</v>
      </c>
      <c r="H109" s="128"/>
      <c r="I109" s="128"/>
      <c r="J109" s="128"/>
      <c r="K109" s="128">
        <v>50</v>
      </c>
      <c r="L109" s="126" t="s">
        <v>131</v>
      </c>
      <c r="M109" s="139">
        <f t="shared" si="1"/>
        <v>393</v>
      </c>
      <c r="N109" s="140">
        <v>393</v>
      </c>
      <c r="O109" s="140"/>
      <c r="P109" s="140"/>
      <c r="Q109" s="140"/>
      <c r="R109" s="128">
        <v>2210105</v>
      </c>
      <c r="S109" s="128">
        <v>2130505</v>
      </c>
      <c r="T109" s="128" t="s">
        <v>59</v>
      </c>
      <c r="U109" s="196">
        <v>1</v>
      </c>
      <c r="V109" s="171" t="s">
        <v>684</v>
      </c>
      <c r="W109" s="172">
        <v>285.42807</v>
      </c>
    </row>
    <row r="110" spans="1:23">
      <c r="A110" s="129">
        <f>IF(B110="","",COUNTA(B$7:B110))</f>
        <v>68</v>
      </c>
      <c r="B110" s="129" t="s">
        <v>891</v>
      </c>
      <c r="C110" s="129" t="s">
        <v>892</v>
      </c>
      <c r="D110" s="129">
        <v>2020.06</v>
      </c>
      <c r="E110" s="129" t="s">
        <v>893</v>
      </c>
      <c r="F110" s="217" t="s">
        <v>894</v>
      </c>
      <c r="G110" s="131" t="s">
        <v>33</v>
      </c>
      <c r="H110" s="131"/>
      <c r="I110" s="131"/>
      <c r="J110" s="131"/>
      <c r="K110" s="131">
        <v>640</v>
      </c>
      <c r="L110" s="126" t="s">
        <v>100</v>
      </c>
      <c r="M110" s="139">
        <f t="shared" si="1"/>
        <v>393.3278</v>
      </c>
      <c r="N110" s="140">
        <v>393.3278</v>
      </c>
      <c r="O110" s="140"/>
      <c r="P110" s="140"/>
      <c r="Q110" s="140"/>
      <c r="R110" s="128">
        <v>1100225</v>
      </c>
      <c r="S110" s="128">
        <v>2130505</v>
      </c>
      <c r="T110" s="128" t="s">
        <v>59</v>
      </c>
      <c r="U110" s="214">
        <v>0.266235530515827</v>
      </c>
      <c r="V110" s="171" t="s">
        <v>684</v>
      </c>
      <c r="W110" s="172">
        <v>336.21038</v>
      </c>
    </row>
    <row r="111" ht="24" spans="1:23">
      <c r="A111" s="132"/>
      <c r="B111" s="132"/>
      <c r="C111" s="132"/>
      <c r="D111" s="132"/>
      <c r="E111" s="132"/>
      <c r="F111" s="133"/>
      <c r="G111" s="169"/>
      <c r="H111" s="169"/>
      <c r="I111" s="169"/>
      <c r="J111" s="169"/>
      <c r="K111" s="169"/>
      <c r="L111" s="126" t="s">
        <v>36</v>
      </c>
      <c r="M111" s="139">
        <f t="shared" si="1"/>
        <v>1084.04</v>
      </c>
      <c r="N111" s="140"/>
      <c r="O111" s="140">
        <v>1084.04</v>
      </c>
      <c r="P111" s="140"/>
      <c r="Q111" s="140"/>
      <c r="R111" s="126" t="s">
        <v>718</v>
      </c>
      <c r="S111" s="128">
        <v>2130505</v>
      </c>
      <c r="T111" s="128" t="s">
        <v>35</v>
      </c>
      <c r="U111" s="216"/>
      <c r="V111" s="171" t="s">
        <v>684</v>
      </c>
      <c r="W111" s="172">
        <v>928.033518</v>
      </c>
    </row>
    <row r="112" ht="63" spans="1:23">
      <c r="A112" s="126">
        <f>IF(B112="","",COUNTA(B$7:B112))</f>
        <v>69</v>
      </c>
      <c r="B112" s="126" t="s">
        <v>895</v>
      </c>
      <c r="C112" s="126" t="s">
        <v>896</v>
      </c>
      <c r="D112" s="126">
        <v>2020.06</v>
      </c>
      <c r="E112" s="126" t="s">
        <v>706</v>
      </c>
      <c r="F112" s="221" t="s">
        <v>897</v>
      </c>
      <c r="G112" s="128"/>
      <c r="H112" s="128" t="s">
        <v>33</v>
      </c>
      <c r="I112" s="128"/>
      <c r="J112" s="128"/>
      <c r="K112" s="128">
        <v>64447</v>
      </c>
      <c r="L112" s="126" t="s">
        <v>131</v>
      </c>
      <c r="M112" s="139">
        <f t="shared" si="1"/>
        <v>829.934657</v>
      </c>
      <c r="N112" s="140">
        <v>829.934657</v>
      </c>
      <c r="O112" s="140"/>
      <c r="P112" s="140"/>
      <c r="Q112" s="140"/>
      <c r="R112" s="128">
        <v>2210105</v>
      </c>
      <c r="S112" s="128">
        <v>2130504</v>
      </c>
      <c r="T112" s="128" t="s">
        <v>59</v>
      </c>
      <c r="U112" s="196">
        <v>1</v>
      </c>
      <c r="V112" s="171" t="s">
        <v>684</v>
      </c>
      <c r="W112" s="172">
        <v>750.381732</v>
      </c>
    </row>
    <row r="113" ht="63" spans="1:23">
      <c r="A113" s="126">
        <f>IF(B113="","",COUNTA(B$7:B113))</f>
        <v>70</v>
      </c>
      <c r="B113" s="126" t="s">
        <v>898</v>
      </c>
      <c r="C113" s="126" t="s">
        <v>899</v>
      </c>
      <c r="D113" s="126">
        <v>2020.06</v>
      </c>
      <c r="E113" s="126" t="s">
        <v>782</v>
      </c>
      <c r="F113" s="202" t="s">
        <v>900</v>
      </c>
      <c r="G113" s="128"/>
      <c r="H113" s="128" t="s">
        <v>33</v>
      </c>
      <c r="I113" s="128"/>
      <c r="J113" s="128"/>
      <c r="K113" s="128">
        <v>467</v>
      </c>
      <c r="L113" s="126" t="s">
        <v>92</v>
      </c>
      <c r="M113" s="139">
        <f t="shared" si="1"/>
        <v>150</v>
      </c>
      <c r="N113" s="140">
        <v>150</v>
      </c>
      <c r="O113" s="140"/>
      <c r="P113" s="140"/>
      <c r="Q113" s="140"/>
      <c r="R113" s="128">
        <v>2130153</v>
      </c>
      <c r="S113" s="128">
        <v>2130504</v>
      </c>
      <c r="T113" s="128" t="s">
        <v>59</v>
      </c>
      <c r="U113" s="196">
        <v>1</v>
      </c>
      <c r="V113" s="171"/>
      <c r="W113" s="172">
        <v>150</v>
      </c>
    </row>
    <row r="114" ht="36" spans="1:23">
      <c r="A114" s="126">
        <f>IF(B114="","",COUNTA(B$7:B114))</f>
        <v>71</v>
      </c>
      <c r="B114" s="126" t="s">
        <v>901</v>
      </c>
      <c r="C114" s="126" t="s">
        <v>902</v>
      </c>
      <c r="D114" s="126">
        <v>2020.06</v>
      </c>
      <c r="E114" s="126" t="s">
        <v>706</v>
      </c>
      <c r="F114" s="222" t="s">
        <v>903</v>
      </c>
      <c r="G114" s="128"/>
      <c r="H114" s="128" t="s">
        <v>33</v>
      </c>
      <c r="I114" s="128"/>
      <c r="J114" s="128"/>
      <c r="K114" s="128">
        <v>18554</v>
      </c>
      <c r="L114" s="126" t="s">
        <v>92</v>
      </c>
      <c r="M114" s="139">
        <f t="shared" si="1"/>
        <v>299.52</v>
      </c>
      <c r="N114" s="140">
        <v>299.52</v>
      </c>
      <c r="O114" s="140"/>
      <c r="P114" s="140"/>
      <c r="Q114" s="140"/>
      <c r="R114" s="128">
        <v>2130153</v>
      </c>
      <c r="S114" s="128">
        <v>2130504</v>
      </c>
      <c r="T114" s="128" t="s">
        <v>59</v>
      </c>
      <c r="U114" s="196">
        <v>1</v>
      </c>
      <c r="V114" s="171"/>
      <c r="W114" s="172">
        <v>299.52</v>
      </c>
    </row>
    <row r="115" spans="1:23">
      <c r="A115" s="129">
        <f>IF(B115="","",COUNTA(B$7:B115))</f>
        <v>72</v>
      </c>
      <c r="B115" s="129" t="s">
        <v>904</v>
      </c>
      <c r="C115" s="129" t="s">
        <v>905</v>
      </c>
      <c r="D115" s="129">
        <v>2020.06</v>
      </c>
      <c r="E115" s="129" t="s">
        <v>775</v>
      </c>
      <c r="F115" s="217" t="s">
        <v>906</v>
      </c>
      <c r="G115" s="131"/>
      <c r="H115" s="131" t="s">
        <v>33</v>
      </c>
      <c r="I115" s="131"/>
      <c r="J115" s="131"/>
      <c r="K115" s="131">
        <v>316</v>
      </c>
      <c r="L115" s="126" t="s">
        <v>100</v>
      </c>
      <c r="M115" s="139">
        <f t="shared" si="1"/>
        <v>400</v>
      </c>
      <c r="N115" s="140">
        <v>400</v>
      </c>
      <c r="O115" s="140"/>
      <c r="P115" s="140"/>
      <c r="Q115" s="140"/>
      <c r="R115" s="128">
        <v>1100225</v>
      </c>
      <c r="S115" s="128">
        <v>2130504</v>
      </c>
      <c r="T115" s="128" t="s">
        <v>59</v>
      </c>
      <c r="U115" s="214">
        <v>1</v>
      </c>
      <c r="V115" s="171" t="s">
        <v>684</v>
      </c>
      <c r="W115" s="172">
        <v>352.944974</v>
      </c>
    </row>
    <row r="116" ht="24" spans="1:23">
      <c r="A116" s="132"/>
      <c r="B116" s="132"/>
      <c r="C116" s="132"/>
      <c r="D116" s="132"/>
      <c r="E116" s="132"/>
      <c r="F116" s="133"/>
      <c r="G116" s="169"/>
      <c r="H116" s="169"/>
      <c r="I116" s="169"/>
      <c r="J116" s="169"/>
      <c r="K116" s="169"/>
      <c r="L116" s="126" t="s">
        <v>113</v>
      </c>
      <c r="M116" s="139">
        <f t="shared" si="1"/>
        <v>640.580582</v>
      </c>
      <c r="N116" s="140"/>
      <c r="O116" s="140">
        <v>640.580582</v>
      </c>
      <c r="P116" s="140"/>
      <c r="Q116" s="140"/>
      <c r="R116" s="128">
        <v>2210105</v>
      </c>
      <c r="S116" s="128">
        <v>2130504</v>
      </c>
      <c r="T116" s="128" t="s">
        <v>59</v>
      </c>
      <c r="U116" s="216"/>
      <c r="V116" s="171"/>
      <c r="W116" s="172">
        <v>640.580582</v>
      </c>
    </row>
    <row r="117" ht="63" spans="1:23">
      <c r="A117" s="126">
        <f>IF(B117="","",COUNTA(B$7:B117))</f>
        <v>73</v>
      </c>
      <c r="B117" s="126" t="s">
        <v>907</v>
      </c>
      <c r="C117" s="126" t="s">
        <v>908</v>
      </c>
      <c r="D117" s="126">
        <v>2020.06</v>
      </c>
      <c r="E117" s="126" t="s">
        <v>909</v>
      </c>
      <c r="F117" s="202" t="s">
        <v>910</v>
      </c>
      <c r="G117" s="128"/>
      <c r="H117" s="128" t="s">
        <v>33</v>
      </c>
      <c r="I117" s="128"/>
      <c r="J117" s="128"/>
      <c r="K117" s="128">
        <v>450</v>
      </c>
      <c r="L117" s="126" t="s">
        <v>34</v>
      </c>
      <c r="M117" s="139">
        <f t="shared" si="1"/>
        <v>5600</v>
      </c>
      <c r="N117" s="140">
        <v>5600</v>
      </c>
      <c r="O117" s="140"/>
      <c r="P117" s="140"/>
      <c r="Q117" s="140"/>
      <c r="R117" s="128">
        <v>1100231</v>
      </c>
      <c r="S117" s="128">
        <v>2130504</v>
      </c>
      <c r="T117" s="128" t="s">
        <v>35</v>
      </c>
      <c r="U117" s="196"/>
      <c r="V117" s="171" t="s">
        <v>684</v>
      </c>
      <c r="W117" s="172">
        <v>5597.994511</v>
      </c>
    </row>
    <row r="118" ht="42" spans="1:23">
      <c r="A118" s="126">
        <f>IF(B118="","",COUNTA(B$7:B118))</f>
        <v>74</v>
      </c>
      <c r="B118" s="126" t="s">
        <v>911</v>
      </c>
      <c r="C118" s="126" t="s">
        <v>912</v>
      </c>
      <c r="D118" s="126">
        <v>2020.06</v>
      </c>
      <c r="E118" s="126" t="s">
        <v>909</v>
      </c>
      <c r="F118" s="202" t="s">
        <v>913</v>
      </c>
      <c r="G118" s="128"/>
      <c r="H118" s="128" t="s">
        <v>33</v>
      </c>
      <c r="I118" s="128"/>
      <c r="J118" s="128"/>
      <c r="K118" s="128">
        <v>2531</v>
      </c>
      <c r="L118" s="126" t="s">
        <v>236</v>
      </c>
      <c r="M118" s="139">
        <f t="shared" si="1"/>
        <v>3184.013754</v>
      </c>
      <c r="N118" s="140">
        <v>3184.013754</v>
      </c>
      <c r="O118" s="140"/>
      <c r="P118" s="140"/>
      <c r="Q118" s="140"/>
      <c r="R118" s="128">
        <v>1100231</v>
      </c>
      <c r="S118" s="128">
        <v>2130504</v>
      </c>
      <c r="T118" s="128" t="s">
        <v>35</v>
      </c>
      <c r="U118" s="196"/>
      <c r="V118" s="171" t="s">
        <v>684</v>
      </c>
      <c r="W118" s="172">
        <v>3118.674389</v>
      </c>
    </row>
    <row r="119" ht="24" spans="1:23">
      <c r="A119" s="129">
        <f>IF(B119="","",COUNTA(B$7:B119))</f>
        <v>75</v>
      </c>
      <c r="B119" s="129" t="s">
        <v>914</v>
      </c>
      <c r="C119" s="129" t="s">
        <v>915</v>
      </c>
      <c r="D119" s="129">
        <v>2020.06</v>
      </c>
      <c r="E119" s="129" t="s">
        <v>909</v>
      </c>
      <c r="F119" s="217" t="s">
        <v>916</v>
      </c>
      <c r="G119" s="131"/>
      <c r="H119" s="131" t="s">
        <v>33</v>
      </c>
      <c r="I119" s="131"/>
      <c r="J119" s="131"/>
      <c r="K119" s="131">
        <v>350</v>
      </c>
      <c r="L119" s="126" t="s">
        <v>36</v>
      </c>
      <c r="M119" s="139">
        <f t="shared" si="1"/>
        <v>861.96</v>
      </c>
      <c r="N119" s="140"/>
      <c r="O119" s="140">
        <v>861.96</v>
      </c>
      <c r="P119" s="140"/>
      <c r="Q119" s="140"/>
      <c r="R119" s="126" t="s">
        <v>718</v>
      </c>
      <c r="S119" s="128">
        <v>2130504</v>
      </c>
      <c r="T119" s="128" t="s">
        <v>35</v>
      </c>
      <c r="U119" s="214">
        <v>0.667576823398741</v>
      </c>
      <c r="V119" s="171" t="s">
        <v>684</v>
      </c>
      <c r="W119" s="172">
        <v>841.240313</v>
      </c>
    </row>
    <row r="120" ht="24" spans="1:23">
      <c r="A120" s="132"/>
      <c r="B120" s="132"/>
      <c r="C120" s="132"/>
      <c r="D120" s="132"/>
      <c r="E120" s="132"/>
      <c r="F120" s="133"/>
      <c r="G120" s="169"/>
      <c r="H120" s="169"/>
      <c r="I120" s="169"/>
      <c r="J120" s="169"/>
      <c r="K120" s="169"/>
      <c r="L120" s="126" t="s">
        <v>131</v>
      </c>
      <c r="M120" s="139">
        <f t="shared" si="1"/>
        <v>1731</v>
      </c>
      <c r="N120" s="140">
        <v>1731</v>
      </c>
      <c r="O120" s="140"/>
      <c r="P120" s="140"/>
      <c r="Q120" s="140"/>
      <c r="R120" s="128">
        <v>2210105</v>
      </c>
      <c r="S120" s="128">
        <v>2130504</v>
      </c>
      <c r="T120" s="128" t="s">
        <v>59</v>
      </c>
      <c r="U120" s="216"/>
      <c r="V120" s="171" t="s">
        <v>684</v>
      </c>
      <c r="W120" s="172">
        <v>1626.694804</v>
      </c>
    </row>
    <row r="121" ht="199.5" spans="1:23">
      <c r="A121" s="126">
        <f>IF(B121="","",COUNTA(B$7:B121))</f>
        <v>76</v>
      </c>
      <c r="B121" s="126" t="s">
        <v>917</v>
      </c>
      <c r="C121" s="126" t="s">
        <v>918</v>
      </c>
      <c r="D121" s="126">
        <v>2020.06</v>
      </c>
      <c r="E121" s="126" t="s">
        <v>721</v>
      </c>
      <c r="F121" s="206" t="s">
        <v>919</v>
      </c>
      <c r="G121" s="128" t="s">
        <v>33</v>
      </c>
      <c r="H121" s="128"/>
      <c r="I121" s="128"/>
      <c r="J121" s="128"/>
      <c r="K121" s="128">
        <v>50</v>
      </c>
      <c r="L121" s="126" t="s">
        <v>34</v>
      </c>
      <c r="M121" s="139">
        <f t="shared" si="1"/>
        <v>712</v>
      </c>
      <c r="N121" s="140">
        <v>712</v>
      </c>
      <c r="O121" s="140"/>
      <c r="P121" s="140"/>
      <c r="Q121" s="140"/>
      <c r="R121" s="128">
        <v>1100231</v>
      </c>
      <c r="S121" s="128">
        <v>2130505</v>
      </c>
      <c r="T121" s="128" t="s">
        <v>35</v>
      </c>
      <c r="U121" s="196"/>
      <c r="V121" s="171" t="s">
        <v>684</v>
      </c>
      <c r="W121" s="172">
        <v>544.752256</v>
      </c>
    </row>
    <row r="122" ht="84" spans="1:23">
      <c r="A122" s="126">
        <f>IF(B122="","",COUNTA(B$7:B122))</f>
        <v>77</v>
      </c>
      <c r="B122" s="126" t="s">
        <v>920</v>
      </c>
      <c r="C122" s="126" t="s">
        <v>921</v>
      </c>
      <c r="D122" s="126">
        <v>2020.06</v>
      </c>
      <c r="E122" s="126" t="s">
        <v>922</v>
      </c>
      <c r="F122" s="223" t="s">
        <v>923</v>
      </c>
      <c r="G122" s="128"/>
      <c r="H122" s="128"/>
      <c r="I122" s="128" t="s">
        <v>33</v>
      </c>
      <c r="J122" s="128"/>
      <c r="K122" s="128">
        <v>13000</v>
      </c>
      <c r="L122" s="126" t="s">
        <v>36</v>
      </c>
      <c r="M122" s="139">
        <f t="shared" si="1"/>
        <v>2290.4</v>
      </c>
      <c r="N122" s="140"/>
      <c r="O122" s="140">
        <v>2290.4</v>
      </c>
      <c r="P122" s="140"/>
      <c r="Q122" s="140"/>
      <c r="R122" s="126" t="s">
        <v>718</v>
      </c>
      <c r="S122" s="128">
        <v>2130504</v>
      </c>
      <c r="T122" s="128" t="s">
        <v>35</v>
      </c>
      <c r="U122" s="196"/>
      <c r="V122" s="171"/>
      <c r="W122" s="172">
        <v>2290.4</v>
      </c>
    </row>
    <row r="123" ht="96" spans="1:23">
      <c r="A123" s="126">
        <f>IF(B123="","",COUNTA(B$7:B123))</f>
        <v>78</v>
      </c>
      <c r="B123" s="126" t="s">
        <v>924</v>
      </c>
      <c r="C123" s="126" t="s">
        <v>925</v>
      </c>
      <c r="D123" s="126">
        <v>2020.06</v>
      </c>
      <c r="E123" s="126" t="s">
        <v>682</v>
      </c>
      <c r="F123" s="201" t="s">
        <v>926</v>
      </c>
      <c r="G123" s="128" t="s">
        <v>33</v>
      </c>
      <c r="H123" s="128"/>
      <c r="I123" s="128"/>
      <c r="J123" s="128"/>
      <c r="K123" s="128">
        <v>4048</v>
      </c>
      <c r="L123" s="126" t="s">
        <v>36</v>
      </c>
      <c r="M123" s="139">
        <f t="shared" si="1"/>
        <v>1828.43</v>
      </c>
      <c r="N123" s="140"/>
      <c r="O123" s="140">
        <v>1828.43</v>
      </c>
      <c r="P123" s="140"/>
      <c r="Q123" s="140"/>
      <c r="R123" s="126" t="s">
        <v>718</v>
      </c>
      <c r="S123" s="128">
        <v>2130505</v>
      </c>
      <c r="T123" s="128" t="s">
        <v>35</v>
      </c>
      <c r="U123" s="196"/>
      <c r="V123" s="171" t="s">
        <v>684</v>
      </c>
      <c r="W123" s="172">
        <v>1398.482613</v>
      </c>
    </row>
    <row r="124" ht="48" spans="1:23">
      <c r="A124" s="126">
        <f>IF(B124="","",COUNTA(B$7:B124))</f>
        <v>79</v>
      </c>
      <c r="B124" s="126" t="s">
        <v>927</v>
      </c>
      <c r="C124" s="126" t="s">
        <v>928</v>
      </c>
      <c r="D124" s="126">
        <v>2020.06</v>
      </c>
      <c r="E124" s="126" t="s">
        <v>682</v>
      </c>
      <c r="F124" s="201" t="s">
        <v>929</v>
      </c>
      <c r="G124" s="128" t="s">
        <v>33</v>
      </c>
      <c r="H124" s="128"/>
      <c r="I124" s="128"/>
      <c r="J124" s="128"/>
      <c r="K124" s="128">
        <v>1904</v>
      </c>
      <c r="L124" s="126" t="s">
        <v>36</v>
      </c>
      <c r="M124" s="139">
        <f t="shared" si="1"/>
        <v>1830.06</v>
      </c>
      <c r="N124" s="140"/>
      <c r="O124" s="140">
        <v>1830.06</v>
      </c>
      <c r="P124" s="140"/>
      <c r="Q124" s="140"/>
      <c r="R124" s="126" t="s">
        <v>718</v>
      </c>
      <c r="S124" s="128">
        <v>2130505</v>
      </c>
      <c r="T124" s="128" t="s">
        <v>35</v>
      </c>
      <c r="U124" s="196"/>
      <c r="V124" s="171" t="s">
        <v>684</v>
      </c>
      <c r="W124" s="172">
        <v>1563.542476</v>
      </c>
    </row>
    <row r="125" ht="24" spans="1:23">
      <c r="A125" s="129">
        <f>IF(B125="","",COUNTA(B$7:B125))</f>
        <v>80</v>
      </c>
      <c r="B125" s="129" t="s">
        <v>930</v>
      </c>
      <c r="C125" s="129" t="s">
        <v>931</v>
      </c>
      <c r="D125" s="129">
        <v>2020.07</v>
      </c>
      <c r="E125" s="129" t="s">
        <v>682</v>
      </c>
      <c r="F125" s="217" t="s">
        <v>932</v>
      </c>
      <c r="G125" s="131" t="s">
        <v>33</v>
      </c>
      <c r="H125" s="131"/>
      <c r="I125" s="131"/>
      <c r="J125" s="131"/>
      <c r="K125" s="131">
        <v>125</v>
      </c>
      <c r="L125" s="126" t="s">
        <v>34</v>
      </c>
      <c r="M125" s="139">
        <f t="shared" si="1"/>
        <v>4917</v>
      </c>
      <c r="N125" s="140">
        <v>4917</v>
      </c>
      <c r="O125" s="140"/>
      <c r="P125" s="140"/>
      <c r="Q125" s="140"/>
      <c r="R125" s="128">
        <v>1100231</v>
      </c>
      <c r="S125" s="128">
        <v>2130505</v>
      </c>
      <c r="T125" s="128" t="s">
        <v>35</v>
      </c>
      <c r="U125" s="214"/>
      <c r="V125" s="171" t="s">
        <v>684</v>
      </c>
      <c r="W125" s="172">
        <v>4086.3314</v>
      </c>
    </row>
    <row r="126" ht="24" spans="1:23">
      <c r="A126" s="132"/>
      <c r="B126" s="132"/>
      <c r="C126" s="132"/>
      <c r="D126" s="132"/>
      <c r="E126" s="132"/>
      <c r="F126" s="133"/>
      <c r="G126" s="169"/>
      <c r="H126" s="169"/>
      <c r="I126" s="169"/>
      <c r="J126" s="169"/>
      <c r="K126" s="169"/>
      <c r="L126" s="126" t="s">
        <v>87</v>
      </c>
      <c r="M126" s="139">
        <f t="shared" si="1"/>
        <v>83</v>
      </c>
      <c r="N126" s="140">
        <v>83</v>
      </c>
      <c r="O126" s="140"/>
      <c r="P126" s="140"/>
      <c r="Q126" s="140"/>
      <c r="R126" s="128">
        <v>1100231</v>
      </c>
      <c r="S126" s="128">
        <v>2130505</v>
      </c>
      <c r="T126" s="128" t="s">
        <v>35</v>
      </c>
      <c r="U126" s="216"/>
      <c r="V126" s="171" t="s">
        <v>684</v>
      </c>
      <c r="W126" s="172">
        <v>0</v>
      </c>
    </row>
    <row r="127" ht="24" spans="1:23">
      <c r="A127" s="129">
        <f>IF(B127="","",COUNTA(B$7:B127))</f>
        <v>81</v>
      </c>
      <c r="B127" s="129" t="s">
        <v>933</v>
      </c>
      <c r="C127" s="129" t="s">
        <v>931</v>
      </c>
      <c r="D127" s="129">
        <v>2020.08</v>
      </c>
      <c r="E127" s="129" t="s">
        <v>682</v>
      </c>
      <c r="F127" s="217" t="s">
        <v>934</v>
      </c>
      <c r="G127" s="131" t="s">
        <v>33</v>
      </c>
      <c r="H127" s="131"/>
      <c r="I127" s="131"/>
      <c r="J127" s="131"/>
      <c r="K127" s="131">
        <v>800</v>
      </c>
      <c r="L127" s="126" t="s">
        <v>34</v>
      </c>
      <c r="M127" s="139">
        <f t="shared" si="1"/>
        <v>6380</v>
      </c>
      <c r="N127" s="140">
        <v>6380</v>
      </c>
      <c r="O127" s="140"/>
      <c r="P127" s="140"/>
      <c r="Q127" s="140"/>
      <c r="R127" s="128">
        <v>1100231</v>
      </c>
      <c r="S127" s="128">
        <v>2130505</v>
      </c>
      <c r="T127" s="128" t="s">
        <v>35</v>
      </c>
      <c r="U127" s="214">
        <v>0.106843146621273</v>
      </c>
      <c r="V127" s="171" t="s">
        <v>684</v>
      </c>
      <c r="W127" s="172">
        <v>4257.118333</v>
      </c>
    </row>
    <row r="128" spans="1:23">
      <c r="A128" s="134"/>
      <c r="B128" s="134"/>
      <c r="C128" s="134"/>
      <c r="D128" s="134"/>
      <c r="E128" s="134"/>
      <c r="F128" s="135"/>
      <c r="G128" s="166"/>
      <c r="H128" s="166"/>
      <c r="I128" s="166"/>
      <c r="J128" s="166"/>
      <c r="K128" s="166"/>
      <c r="L128" s="126" t="s">
        <v>375</v>
      </c>
      <c r="M128" s="139">
        <f t="shared" si="1"/>
        <v>606.2392</v>
      </c>
      <c r="N128" s="140">
        <v>606.2392</v>
      </c>
      <c r="O128" s="140"/>
      <c r="P128" s="140"/>
      <c r="Q128" s="140"/>
      <c r="R128" s="128">
        <v>2130399</v>
      </c>
      <c r="S128" s="128">
        <v>2130505</v>
      </c>
      <c r="T128" s="128" t="s">
        <v>59</v>
      </c>
      <c r="U128" s="215"/>
      <c r="V128" s="171" t="s">
        <v>830</v>
      </c>
      <c r="W128" s="172">
        <v>0</v>
      </c>
    </row>
    <row r="129" ht="24" spans="1:23">
      <c r="A129" s="134"/>
      <c r="B129" s="134"/>
      <c r="C129" s="134"/>
      <c r="D129" s="134"/>
      <c r="E129" s="134"/>
      <c r="F129" s="135"/>
      <c r="G129" s="166"/>
      <c r="H129" s="166"/>
      <c r="I129" s="166"/>
      <c r="J129" s="166"/>
      <c r="K129" s="166"/>
      <c r="L129" s="126" t="s">
        <v>93</v>
      </c>
      <c r="M129" s="139">
        <f t="shared" si="1"/>
        <v>117.713</v>
      </c>
      <c r="N129" s="140">
        <v>117.713</v>
      </c>
      <c r="O129" s="140"/>
      <c r="P129" s="140"/>
      <c r="Q129" s="140"/>
      <c r="R129" s="128">
        <v>2110499</v>
      </c>
      <c r="S129" s="128">
        <v>2130505</v>
      </c>
      <c r="T129" s="128" t="s">
        <v>59</v>
      </c>
      <c r="U129" s="215"/>
      <c r="V129" s="171" t="s">
        <v>830</v>
      </c>
      <c r="W129" s="172">
        <v>0</v>
      </c>
    </row>
    <row r="130" spans="1:23">
      <c r="A130" s="132"/>
      <c r="B130" s="132"/>
      <c r="C130" s="132"/>
      <c r="D130" s="132"/>
      <c r="E130" s="132"/>
      <c r="F130" s="133"/>
      <c r="G130" s="169"/>
      <c r="H130" s="169"/>
      <c r="I130" s="169"/>
      <c r="J130" s="169"/>
      <c r="K130" s="169"/>
      <c r="L130" s="126" t="s">
        <v>100</v>
      </c>
      <c r="M130" s="139">
        <f t="shared" si="1"/>
        <v>39.25</v>
      </c>
      <c r="N130" s="140">
        <v>39.25</v>
      </c>
      <c r="O130" s="140"/>
      <c r="P130" s="140"/>
      <c r="Q130" s="140"/>
      <c r="R130" s="128">
        <v>1100225</v>
      </c>
      <c r="S130" s="128">
        <v>2130505</v>
      </c>
      <c r="T130" s="128" t="s">
        <v>59</v>
      </c>
      <c r="U130" s="216"/>
      <c r="V130" s="171" t="s">
        <v>830</v>
      </c>
      <c r="W130" s="172">
        <v>0</v>
      </c>
    </row>
    <row r="131" ht="36" spans="1:23">
      <c r="A131" s="126">
        <f>IF(B131="","",COUNTA(B$7:B131))</f>
        <v>82</v>
      </c>
      <c r="B131" s="126" t="s">
        <v>935</v>
      </c>
      <c r="C131" s="126" t="s">
        <v>936</v>
      </c>
      <c r="D131" s="126">
        <v>2020.06</v>
      </c>
      <c r="E131" s="126" t="s">
        <v>909</v>
      </c>
      <c r="F131" s="201" t="s">
        <v>937</v>
      </c>
      <c r="G131" s="128"/>
      <c r="H131" s="128" t="s">
        <v>33</v>
      </c>
      <c r="I131" s="128"/>
      <c r="J131" s="128"/>
      <c r="K131" s="128">
        <v>896</v>
      </c>
      <c r="L131" s="126" t="s">
        <v>131</v>
      </c>
      <c r="M131" s="139">
        <f t="shared" si="1"/>
        <v>46.12</v>
      </c>
      <c r="N131" s="140">
        <v>46.12</v>
      </c>
      <c r="O131" s="140"/>
      <c r="P131" s="140"/>
      <c r="Q131" s="140"/>
      <c r="R131" s="128">
        <v>2210105</v>
      </c>
      <c r="S131" s="128">
        <v>2130504</v>
      </c>
      <c r="T131" s="128" t="s">
        <v>59</v>
      </c>
      <c r="U131" s="196">
        <v>1</v>
      </c>
      <c r="V131" s="171" t="s">
        <v>830</v>
      </c>
      <c r="W131" s="172">
        <v>0</v>
      </c>
    </row>
    <row r="132" ht="24" spans="1:23">
      <c r="A132" s="126">
        <f>IF(B132="","",COUNTA(B$7:B132))</f>
        <v>83</v>
      </c>
      <c r="B132" s="126" t="s">
        <v>938</v>
      </c>
      <c r="C132" s="126" t="s">
        <v>939</v>
      </c>
      <c r="D132" s="126">
        <v>2020.06</v>
      </c>
      <c r="E132" s="126" t="s">
        <v>706</v>
      </c>
      <c r="F132" s="201" t="s">
        <v>940</v>
      </c>
      <c r="G132" s="128"/>
      <c r="H132" s="128" t="s">
        <v>33</v>
      </c>
      <c r="I132" s="128"/>
      <c r="J132" s="128"/>
      <c r="K132" s="128">
        <v>300</v>
      </c>
      <c r="L132" s="126" t="s">
        <v>131</v>
      </c>
      <c r="M132" s="139">
        <f t="shared" si="1"/>
        <v>240</v>
      </c>
      <c r="N132" s="140">
        <v>240</v>
      </c>
      <c r="O132" s="140"/>
      <c r="P132" s="140"/>
      <c r="Q132" s="140"/>
      <c r="R132" s="128">
        <v>2210105</v>
      </c>
      <c r="S132" s="128">
        <v>2130504</v>
      </c>
      <c r="T132" s="128"/>
      <c r="U132" s="196">
        <v>1</v>
      </c>
      <c r="V132" s="171" t="s">
        <v>830</v>
      </c>
      <c r="W132" s="172">
        <v>79.3782</v>
      </c>
    </row>
    <row r="133" ht="60" spans="1:23">
      <c r="A133" s="126">
        <f>IF(B133="","",COUNTA(B$7:B133))</f>
        <v>84</v>
      </c>
      <c r="B133" s="126" t="s">
        <v>941</v>
      </c>
      <c r="C133" s="126" t="s">
        <v>942</v>
      </c>
      <c r="D133" s="126">
        <v>2020.06</v>
      </c>
      <c r="E133" s="126" t="s">
        <v>909</v>
      </c>
      <c r="F133" s="201" t="s">
        <v>943</v>
      </c>
      <c r="G133" s="128"/>
      <c r="H133" s="128" t="s">
        <v>33</v>
      </c>
      <c r="I133" s="128"/>
      <c r="J133" s="128"/>
      <c r="K133" s="128">
        <v>2748</v>
      </c>
      <c r="L133" s="126" t="s">
        <v>131</v>
      </c>
      <c r="M133" s="139">
        <f t="shared" si="1"/>
        <v>72.13</v>
      </c>
      <c r="N133" s="140">
        <v>72.13</v>
      </c>
      <c r="O133" s="140"/>
      <c r="P133" s="140"/>
      <c r="Q133" s="140"/>
      <c r="R133" s="128">
        <v>2210105</v>
      </c>
      <c r="S133" s="128">
        <v>2130504</v>
      </c>
      <c r="T133" s="128"/>
      <c r="U133" s="196">
        <v>1</v>
      </c>
      <c r="V133" s="171" t="s">
        <v>830</v>
      </c>
      <c r="W133" s="172">
        <v>43.373606</v>
      </c>
    </row>
    <row r="134" ht="24" spans="1:23">
      <c r="A134" s="129">
        <f>IF(B134="","",COUNTA(B$7:B134))</f>
        <v>85</v>
      </c>
      <c r="B134" s="129" t="s">
        <v>944</v>
      </c>
      <c r="C134" s="129" t="s">
        <v>945</v>
      </c>
      <c r="D134" s="129">
        <v>2020.06</v>
      </c>
      <c r="E134" s="129" t="s">
        <v>706</v>
      </c>
      <c r="F134" s="217" t="s">
        <v>946</v>
      </c>
      <c r="G134" s="131"/>
      <c r="H134" s="131" t="s">
        <v>33</v>
      </c>
      <c r="I134" s="131"/>
      <c r="J134" s="131"/>
      <c r="K134" s="131">
        <v>434</v>
      </c>
      <c r="L134" s="126" t="s">
        <v>34</v>
      </c>
      <c r="M134" s="139">
        <f t="shared" si="1"/>
        <v>154</v>
      </c>
      <c r="N134" s="140">
        <v>154</v>
      </c>
      <c r="O134" s="140"/>
      <c r="P134" s="140"/>
      <c r="Q134" s="140"/>
      <c r="R134" s="128">
        <v>2130505</v>
      </c>
      <c r="S134" s="128">
        <v>2130504</v>
      </c>
      <c r="T134" s="128" t="s">
        <v>35</v>
      </c>
      <c r="U134" s="214">
        <v>0.608142493638677</v>
      </c>
      <c r="V134" s="171"/>
      <c r="W134" s="172">
        <v>154</v>
      </c>
    </row>
    <row r="135" spans="1:23">
      <c r="A135" s="132"/>
      <c r="B135" s="132"/>
      <c r="C135" s="132"/>
      <c r="D135" s="132"/>
      <c r="E135" s="132"/>
      <c r="F135" s="133"/>
      <c r="G135" s="169"/>
      <c r="H135" s="169"/>
      <c r="I135" s="169"/>
      <c r="J135" s="169"/>
      <c r="K135" s="169"/>
      <c r="L135" s="126" t="s">
        <v>88</v>
      </c>
      <c r="M135" s="139">
        <f t="shared" ref="M135:M159" si="2">SUM(N135:Q135)</f>
        <v>239</v>
      </c>
      <c r="N135" s="140"/>
      <c r="O135" s="140">
        <v>239</v>
      </c>
      <c r="P135" s="140"/>
      <c r="Q135" s="140"/>
      <c r="R135" s="128"/>
      <c r="S135" s="128"/>
      <c r="T135" s="128" t="s">
        <v>59</v>
      </c>
      <c r="U135" s="216"/>
      <c r="V135" s="171"/>
      <c r="W135" s="172">
        <v>239</v>
      </c>
    </row>
    <row r="136" ht="24" spans="1:23">
      <c r="A136" s="134">
        <f>IF(B136="","",COUNTA(B$7:B136))</f>
        <v>86</v>
      </c>
      <c r="B136" s="134" t="s">
        <v>947</v>
      </c>
      <c r="C136" s="134" t="s">
        <v>948</v>
      </c>
      <c r="D136" s="134">
        <v>2020.06</v>
      </c>
      <c r="E136" s="134" t="s">
        <v>949</v>
      </c>
      <c r="F136" s="224" t="s">
        <v>950</v>
      </c>
      <c r="G136" s="131"/>
      <c r="H136" s="131"/>
      <c r="I136" s="131" t="s">
        <v>33</v>
      </c>
      <c r="J136" s="131"/>
      <c r="K136" s="166"/>
      <c r="L136" s="126" t="s">
        <v>96</v>
      </c>
      <c r="M136" s="139">
        <f t="shared" si="2"/>
        <v>78.2</v>
      </c>
      <c r="N136" s="140">
        <v>78.2</v>
      </c>
      <c r="O136" s="140"/>
      <c r="P136" s="140"/>
      <c r="Q136" s="140"/>
      <c r="R136" s="128">
        <v>2110402</v>
      </c>
      <c r="S136" s="128">
        <v>2130505</v>
      </c>
      <c r="T136" s="128" t="s">
        <v>35</v>
      </c>
      <c r="U136" s="215"/>
      <c r="V136" s="171" t="s">
        <v>684</v>
      </c>
      <c r="W136" s="172">
        <v>76.38724</v>
      </c>
    </row>
    <row r="137" ht="24" spans="1:23">
      <c r="A137" s="134"/>
      <c r="B137" s="134"/>
      <c r="C137" s="134"/>
      <c r="D137" s="134"/>
      <c r="E137" s="134"/>
      <c r="F137" s="135"/>
      <c r="G137" s="166"/>
      <c r="H137" s="166"/>
      <c r="I137" s="166"/>
      <c r="J137" s="166"/>
      <c r="K137" s="166"/>
      <c r="L137" s="126" t="s">
        <v>66</v>
      </c>
      <c r="M137" s="226">
        <f t="shared" si="2"/>
        <v>61</v>
      </c>
      <c r="N137" s="140"/>
      <c r="O137" s="140">
        <v>61</v>
      </c>
      <c r="P137" s="140"/>
      <c r="Q137" s="140"/>
      <c r="R137" s="128">
        <v>2110402</v>
      </c>
      <c r="S137" s="128">
        <v>2130505</v>
      </c>
      <c r="T137" s="128" t="s">
        <v>35</v>
      </c>
      <c r="U137" s="215"/>
      <c r="V137" s="171"/>
      <c r="W137" s="172">
        <v>61</v>
      </c>
    </row>
    <row r="138" ht="24" spans="1:23">
      <c r="A138" s="132"/>
      <c r="B138" s="132"/>
      <c r="C138" s="132"/>
      <c r="D138" s="132"/>
      <c r="E138" s="132"/>
      <c r="F138" s="133"/>
      <c r="G138" s="169"/>
      <c r="H138" s="169"/>
      <c r="I138" s="169"/>
      <c r="J138" s="169"/>
      <c r="K138" s="169"/>
      <c r="L138" s="126" t="s">
        <v>95</v>
      </c>
      <c r="M138" s="139">
        <f t="shared" si="2"/>
        <v>135</v>
      </c>
      <c r="N138" s="140">
        <v>135</v>
      </c>
      <c r="O138" s="140"/>
      <c r="P138" s="140"/>
      <c r="Q138" s="140"/>
      <c r="R138" s="128">
        <v>2130701</v>
      </c>
      <c r="S138" s="128">
        <v>2130505</v>
      </c>
      <c r="T138" s="128" t="s">
        <v>35</v>
      </c>
      <c r="U138" s="216"/>
      <c r="V138" s="171" t="s">
        <v>684</v>
      </c>
      <c r="W138" s="172">
        <v>43.75</v>
      </c>
    </row>
    <row r="139" ht="52.5" spans="1:23">
      <c r="A139" s="126">
        <f>IF(B139="","",COUNTA(B$7:B139))</f>
        <v>87</v>
      </c>
      <c r="B139" s="126" t="s">
        <v>951</v>
      </c>
      <c r="C139" s="126" t="s">
        <v>952</v>
      </c>
      <c r="D139" s="126">
        <v>2020.07</v>
      </c>
      <c r="E139" s="126" t="s">
        <v>737</v>
      </c>
      <c r="F139" s="201" t="s">
        <v>953</v>
      </c>
      <c r="G139" s="128" t="s">
        <v>33</v>
      </c>
      <c r="H139" s="128"/>
      <c r="I139" s="128"/>
      <c r="J139" s="128"/>
      <c r="K139" s="128">
        <v>1600</v>
      </c>
      <c r="L139" s="126" t="s">
        <v>34</v>
      </c>
      <c r="M139" s="139">
        <f t="shared" si="2"/>
        <v>70</v>
      </c>
      <c r="N139" s="140">
        <v>70</v>
      </c>
      <c r="O139" s="140"/>
      <c r="P139" s="140"/>
      <c r="Q139" s="140"/>
      <c r="R139" s="128">
        <v>2130505</v>
      </c>
      <c r="S139" s="128">
        <v>2130505</v>
      </c>
      <c r="T139" s="128" t="s">
        <v>35</v>
      </c>
      <c r="U139" s="196"/>
      <c r="V139" s="171" t="s">
        <v>684</v>
      </c>
      <c r="W139" s="172">
        <v>62.94721</v>
      </c>
    </row>
    <row r="140" ht="24" spans="1:23">
      <c r="A140" s="129">
        <f>IF(B140="","",COUNTA(B$7:B140))</f>
        <v>88</v>
      </c>
      <c r="B140" s="129" t="s">
        <v>954</v>
      </c>
      <c r="C140" s="129" t="s">
        <v>955</v>
      </c>
      <c r="D140" s="129">
        <v>2020.07</v>
      </c>
      <c r="E140" s="129" t="s">
        <v>706</v>
      </c>
      <c r="F140" s="130" t="s">
        <v>956</v>
      </c>
      <c r="G140" s="131"/>
      <c r="H140" s="131" t="s">
        <v>33</v>
      </c>
      <c r="I140" s="131"/>
      <c r="J140" s="131"/>
      <c r="K140" s="131"/>
      <c r="L140" s="126" t="s">
        <v>34</v>
      </c>
      <c r="M140" s="139">
        <f t="shared" si="2"/>
        <v>54.06</v>
      </c>
      <c r="N140" s="140">
        <v>54.06</v>
      </c>
      <c r="O140" s="140"/>
      <c r="P140" s="140"/>
      <c r="Q140" s="140"/>
      <c r="R140" s="128">
        <v>1100231</v>
      </c>
      <c r="S140" s="128">
        <v>2130504</v>
      </c>
      <c r="T140" s="128" t="s">
        <v>35</v>
      </c>
      <c r="U140" s="214">
        <v>0.227714285714286</v>
      </c>
      <c r="V140" s="171" t="s">
        <v>684</v>
      </c>
      <c r="W140" s="172">
        <v>0</v>
      </c>
    </row>
    <row r="141" ht="24" spans="1:23">
      <c r="A141" s="132"/>
      <c r="B141" s="132"/>
      <c r="C141" s="132"/>
      <c r="D141" s="132"/>
      <c r="E141" s="132"/>
      <c r="F141" s="133"/>
      <c r="G141" s="169"/>
      <c r="H141" s="169"/>
      <c r="I141" s="169"/>
      <c r="J141" s="169"/>
      <c r="K141" s="169"/>
      <c r="L141" s="126" t="s">
        <v>131</v>
      </c>
      <c r="M141" s="139">
        <f t="shared" si="2"/>
        <v>15.94</v>
      </c>
      <c r="N141" s="140">
        <v>15.94</v>
      </c>
      <c r="O141" s="140"/>
      <c r="P141" s="140"/>
      <c r="Q141" s="140"/>
      <c r="R141" s="128">
        <v>2210105</v>
      </c>
      <c r="S141" s="128">
        <v>2130504</v>
      </c>
      <c r="T141" s="128" t="s">
        <v>59</v>
      </c>
      <c r="U141" s="216"/>
      <c r="V141" s="171" t="s">
        <v>684</v>
      </c>
      <c r="W141" s="172">
        <v>13.88</v>
      </c>
    </row>
    <row r="142" ht="42" spans="1:23">
      <c r="A142" s="126">
        <f>IF(B142="","",COUNTA(B$7:B142))</f>
        <v>89</v>
      </c>
      <c r="B142" s="126" t="s">
        <v>957</v>
      </c>
      <c r="C142" s="126" t="s">
        <v>958</v>
      </c>
      <c r="D142" s="126">
        <v>2020.07</v>
      </c>
      <c r="E142" s="126" t="s">
        <v>782</v>
      </c>
      <c r="F142" s="201" t="s">
        <v>959</v>
      </c>
      <c r="G142" s="128" t="s">
        <v>33</v>
      </c>
      <c r="H142" s="128"/>
      <c r="I142" s="128"/>
      <c r="J142" s="128"/>
      <c r="K142" s="128">
        <v>5</v>
      </c>
      <c r="L142" s="126" t="s">
        <v>34</v>
      </c>
      <c r="M142" s="139">
        <f t="shared" si="2"/>
        <v>52.8175</v>
      </c>
      <c r="N142" s="140">
        <v>52.8175</v>
      </c>
      <c r="O142" s="140"/>
      <c r="P142" s="140"/>
      <c r="Q142" s="140"/>
      <c r="R142" s="128">
        <v>2130505</v>
      </c>
      <c r="S142" s="128">
        <v>2130505</v>
      </c>
      <c r="T142" s="128" t="s">
        <v>35</v>
      </c>
      <c r="U142" s="196"/>
      <c r="V142" s="171"/>
      <c r="W142" s="172">
        <v>52.8175</v>
      </c>
    </row>
    <row r="143" ht="36" spans="1:23">
      <c r="A143" s="126">
        <f>IF(B143="","",COUNTA(B$7:B143))</f>
        <v>90</v>
      </c>
      <c r="B143" s="126" t="s">
        <v>960</v>
      </c>
      <c r="C143" s="126" t="s">
        <v>961</v>
      </c>
      <c r="D143" s="126">
        <v>2020.07</v>
      </c>
      <c r="E143" s="126" t="s">
        <v>782</v>
      </c>
      <c r="F143" s="201" t="s">
        <v>962</v>
      </c>
      <c r="G143" s="128" t="s">
        <v>33</v>
      </c>
      <c r="H143" s="128"/>
      <c r="I143" s="128"/>
      <c r="J143" s="128"/>
      <c r="K143" s="128">
        <v>4</v>
      </c>
      <c r="L143" s="126" t="s">
        <v>34</v>
      </c>
      <c r="M143" s="139">
        <f t="shared" si="2"/>
        <v>85</v>
      </c>
      <c r="N143" s="140">
        <v>85</v>
      </c>
      <c r="O143" s="140"/>
      <c r="P143" s="140"/>
      <c r="Q143" s="140"/>
      <c r="R143" s="128">
        <v>2130505</v>
      </c>
      <c r="S143" s="128">
        <v>2130505</v>
      </c>
      <c r="T143" s="128" t="s">
        <v>35</v>
      </c>
      <c r="U143" s="196"/>
      <c r="V143" s="171" t="s">
        <v>684</v>
      </c>
      <c r="W143" s="172">
        <v>73.612932</v>
      </c>
    </row>
    <row r="144" ht="105" spans="1:23">
      <c r="A144" s="126">
        <f>IF(B144="","",COUNTA(B$7:B144))</f>
        <v>91</v>
      </c>
      <c r="B144" s="126" t="s">
        <v>963</v>
      </c>
      <c r="C144" s="126" t="s">
        <v>964</v>
      </c>
      <c r="D144" s="126">
        <v>2020.07</v>
      </c>
      <c r="E144" s="126" t="s">
        <v>729</v>
      </c>
      <c r="F144" s="201" t="s">
        <v>965</v>
      </c>
      <c r="G144" s="128" t="s">
        <v>33</v>
      </c>
      <c r="H144" s="128"/>
      <c r="I144" s="128"/>
      <c r="J144" s="128"/>
      <c r="K144" s="128">
        <v>150</v>
      </c>
      <c r="L144" s="126" t="s">
        <v>34</v>
      </c>
      <c r="M144" s="139">
        <f t="shared" si="2"/>
        <v>100</v>
      </c>
      <c r="N144" s="140">
        <v>100</v>
      </c>
      <c r="O144" s="140"/>
      <c r="P144" s="140"/>
      <c r="Q144" s="140"/>
      <c r="R144" s="128">
        <v>2130505</v>
      </c>
      <c r="S144" s="128">
        <v>2130505</v>
      </c>
      <c r="T144" s="128" t="s">
        <v>35</v>
      </c>
      <c r="U144" s="196"/>
      <c r="V144" s="171" t="s">
        <v>684</v>
      </c>
      <c r="W144" s="172">
        <v>96.0723</v>
      </c>
    </row>
    <row r="145" ht="24" spans="1:23">
      <c r="A145" s="129">
        <f>IF(B145="","",COUNTA(B$7:B145))</f>
        <v>92</v>
      </c>
      <c r="B145" s="129" t="s">
        <v>966</v>
      </c>
      <c r="C145" s="129" t="s">
        <v>810</v>
      </c>
      <c r="D145" s="129">
        <v>2020.07</v>
      </c>
      <c r="E145" s="129" t="s">
        <v>721</v>
      </c>
      <c r="F145" s="217" t="s">
        <v>967</v>
      </c>
      <c r="G145" s="131" t="s">
        <v>33</v>
      </c>
      <c r="H145" s="131"/>
      <c r="I145" s="131"/>
      <c r="J145" s="131"/>
      <c r="K145" s="131">
        <v>25</v>
      </c>
      <c r="L145" s="126" t="s">
        <v>34</v>
      </c>
      <c r="M145" s="139">
        <f t="shared" si="2"/>
        <v>500</v>
      </c>
      <c r="N145" s="140">
        <v>500</v>
      </c>
      <c r="O145" s="140"/>
      <c r="P145" s="140"/>
      <c r="Q145" s="140"/>
      <c r="R145" s="128">
        <v>2130505</v>
      </c>
      <c r="S145" s="128">
        <v>2130505</v>
      </c>
      <c r="T145" s="128" t="s">
        <v>35</v>
      </c>
      <c r="U145" s="214">
        <v>0.153333333333333</v>
      </c>
      <c r="V145" s="171"/>
      <c r="W145" s="172">
        <v>500</v>
      </c>
    </row>
    <row r="146" spans="1:23">
      <c r="A146" s="134"/>
      <c r="B146" s="134"/>
      <c r="C146" s="134"/>
      <c r="D146" s="126"/>
      <c r="E146" s="126"/>
      <c r="F146" s="225"/>
      <c r="G146" s="166"/>
      <c r="H146" s="166"/>
      <c r="I146" s="166"/>
      <c r="J146" s="166"/>
      <c r="K146" s="166"/>
      <c r="L146" s="126" t="s">
        <v>94</v>
      </c>
      <c r="M146" s="139">
        <f t="shared" si="2"/>
        <v>31</v>
      </c>
      <c r="N146" s="140">
        <v>31</v>
      </c>
      <c r="O146" s="140"/>
      <c r="P146" s="140"/>
      <c r="Q146" s="140"/>
      <c r="R146" s="128">
        <v>2130399</v>
      </c>
      <c r="S146" s="128">
        <v>2130505</v>
      </c>
      <c r="T146" s="128" t="s">
        <v>59</v>
      </c>
      <c r="U146" s="215"/>
      <c r="V146" s="171"/>
      <c r="W146" s="172">
        <v>31</v>
      </c>
    </row>
    <row r="147" ht="24" spans="1:23">
      <c r="A147" s="134"/>
      <c r="B147" s="134"/>
      <c r="C147" s="134"/>
      <c r="D147" s="126"/>
      <c r="E147" s="126"/>
      <c r="F147" s="225"/>
      <c r="G147" s="166"/>
      <c r="H147" s="166"/>
      <c r="I147" s="166"/>
      <c r="J147" s="166"/>
      <c r="K147" s="166"/>
      <c r="L147" s="126" t="s">
        <v>95</v>
      </c>
      <c r="M147" s="139">
        <f t="shared" si="2"/>
        <v>8</v>
      </c>
      <c r="N147" s="140">
        <v>8</v>
      </c>
      <c r="O147" s="140"/>
      <c r="P147" s="140"/>
      <c r="Q147" s="140"/>
      <c r="R147" s="128">
        <v>2130701</v>
      </c>
      <c r="S147" s="128">
        <v>2130505</v>
      </c>
      <c r="T147" s="128" t="s">
        <v>35</v>
      </c>
      <c r="U147" s="215"/>
      <c r="V147" s="171" t="s">
        <v>684</v>
      </c>
      <c r="W147" s="172">
        <v>7.268704</v>
      </c>
    </row>
    <row r="148" ht="24" spans="1:23">
      <c r="A148" s="132"/>
      <c r="B148" s="132"/>
      <c r="C148" s="132"/>
      <c r="D148" s="126"/>
      <c r="E148" s="126"/>
      <c r="F148" s="225"/>
      <c r="G148" s="169"/>
      <c r="H148" s="169"/>
      <c r="I148" s="169"/>
      <c r="J148" s="169"/>
      <c r="K148" s="169"/>
      <c r="L148" s="126" t="s">
        <v>58</v>
      </c>
      <c r="M148" s="139">
        <f t="shared" si="2"/>
        <v>61</v>
      </c>
      <c r="N148" s="140">
        <v>61</v>
      </c>
      <c r="O148" s="140"/>
      <c r="P148" s="140"/>
      <c r="Q148" s="140"/>
      <c r="R148" s="128">
        <v>2140602</v>
      </c>
      <c r="S148" s="128">
        <v>2130505</v>
      </c>
      <c r="T148" s="128" t="s">
        <v>59</v>
      </c>
      <c r="U148" s="216"/>
      <c r="V148" s="171"/>
      <c r="W148" s="172">
        <v>61</v>
      </c>
    </row>
    <row r="149" ht="73.5" spans="1:23">
      <c r="A149" s="126">
        <f>IF(B149="","",COUNTA(B$7:B149))</f>
        <v>93</v>
      </c>
      <c r="B149" s="126" t="s">
        <v>968</v>
      </c>
      <c r="C149" s="134" t="s">
        <v>931</v>
      </c>
      <c r="D149" s="132">
        <v>2020.07</v>
      </c>
      <c r="E149" s="132" t="s">
        <v>687</v>
      </c>
      <c r="F149" s="135" t="s">
        <v>969</v>
      </c>
      <c r="G149" s="169" t="s">
        <v>33</v>
      </c>
      <c r="H149" s="169"/>
      <c r="I149" s="128"/>
      <c r="J149" s="128"/>
      <c r="K149" s="128">
        <v>80</v>
      </c>
      <c r="L149" s="126" t="s">
        <v>131</v>
      </c>
      <c r="M149" s="139">
        <f t="shared" si="2"/>
        <v>350</v>
      </c>
      <c r="N149" s="140">
        <v>350</v>
      </c>
      <c r="O149" s="140"/>
      <c r="P149" s="140"/>
      <c r="Q149" s="140"/>
      <c r="R149" s="128">
        <v>2210105</v>
      </c>
      <c r="S149" s="128">
        <v>2130505</v>
      </c>
      <c r="T149" s="128" t="s">
        <v>59</v>
      </c>
      <c r="U149" s="196">
        <v>1</v>
      </c>
      <c r="V149" s="171" t="s">
        <v>684</v>
      </c>
      <c r="W149" s="172">
        <v>0</v>
      </c>
    </row>
    <row r="150" ht="63" spans="1:23">
      <c r="A150" s="126">
        <f>IF(B150="","",COUNTA(B$7:B150))</f>
        <v>94</v>
      </c>
      <c r="B150" s="126" t="s">
        <v>970</v>
      </c>
      <c r="C150" s="132" t="s">
        <v>971</v>
      </c>
      <c r="D150" s="126">
        <v>2020.07</v>
      </c>
      <c r="E150" s="126" t="s">
        <v>972</v>
      </c>
      <c r="F150" s="133" t="s">
        <v>973</v>
      </c>
      <c r="G150" s="128" t="s">
        <v>33</v>
      </c>
      <c r="H150" s="128"/>
      <c r="I150" s="128"/>
      <c r="J150" s="128"/>
      <c r="K150" s="128">
        <v>80</v>
      </c>
      <c r="L150" s="126" t="s">
        <v>131</v>
      </c>
      <c r="M150" s="139">
        <f t="shared" si="2"/>
        <v>205</v>
      </c>
      <c r="N150" s="140">
        <v>205</v>
      </c>
      <c r="O150" s="140"/>
      <c r="P150" s="140"/>
      <c r="Q150" s="140"/>
      <c r="R150" s="128">
        <v>2210105</v>
      </c>
      <c r="S150" s="128">
        <v>2130505</v>
      </c>
      <c r="T150" s="128" t="s">
        <v>59</v>
      </c>
      <c r="U150" s="196">
        <v>1</v>
      </c>
      <c r="V150" s="171" t="s">
        <v>684</v>
      </c>
      <c r="W150" s="172">
        <v>143.218356</v>
      </c>
    </row>
    <row r="151" ht="73.5" spans="1:23">
      <c r="A151" s="126">
        <f>IF(B151="","",COUNTA(B$7:B151))</f>
        <v>95</v>
      </c>
      <c r="B151" s="126" t="s">
        <v>974</v>
      </c>
      <c r="C151" s="134" t="s">
        <v>975</v>
      </c>
      <c r="D151" s="126">
        <v>2020.07</v>
      </c>
      <c r="E151" s="126" t="s">
        <v>744</v>
      </c>
      <c r="F151" s="135" t="s">
        <v>976</v>
      </c>
      <c r="G151" s="128" t="s">
        <v>33</v>
      </c>
      <c r="H151" s="128"/>
      <c r="I151" s="128"/>
      <c r="J151" s="128"/>
      <c r="K151" s="128">
        <v>30</v>
      </c>
      <c r="L151" s="126" t="s">
        <v>131</v>
      </c>
      <c r="M151" s="139">
        <f t="shared" si="2"/>
        <v>210</v>
      </c>
      <c r="N151" s="140">
        <v>210</v>
      </c>
      <c r="O151" s="140"/>
      <c r="P151" s="140"/>
      <c r="Q151" s="140"/>
      <c r="R151" s="128">
        <v>2210105</v>
      </c>
      <c r="S151" s="128">
        <v>2130505</v>
      </c>
      <c r="T151" s="128" t="s">
        <v>59</v>
      </c>
      <c r="U151" s="196">
        <v>1</v>
      </c>
      <c r="V151" s="171" t="s">
        <v>684</v>
      </c>
      <c r="W151" s="172">
        <v>153.058016</v>
      </c>
    </row>
    <row r="152" ht="24" spans="1:23">
      <c r="A152" s="129">
        <f>IF(B152="","",COUNTA(B$7:B152))</f>
        <v>96</v>
      </c>
      <c r="B152" s="129" t="s">
        <v>977</v>
      </c>
      <c r="C152" s="129" t="s">
        <v>978</v>
      </c>
      <c r="D152" s="129">
        <v>2020.06</v>
      </c>
      <c r="E152" s="129" t="s">
        <v>893</v>
      </c>
      <c r="F152" s="217" t="s">
        <v>979</v>
      </c>
      <c r="G152" s="131" t="s">
        <v>33</v>
      </c>
      <c r="H152" s="131"/>
      <c r="I152" s="131"/>
      <c r="J152" s="131"/>
      <c r="K152" s="131">
        <v>4352</v>
      </c>
      <c r="L152" s="126" t="s">
        <v>34</v>
      </c>
      <c r="M152" s="139">
        <f t="shared" si="2"/>
        <v>157.740739</v>
      </c>
      <c r="N152" s="140">
        <v>157.740739</v>
      </c>
      <c r="O152" s="140"/>
      <c r="P152" s="140"/>
      <c r="Q152" s="140"/>
      <c r="R152" s="128">
        <v>1100231</v>
      </c>
      <c r="S152" s="128">
        <v>2130505</v>
      </c>
      <c r="T152" s="128" t="s">
        <v>35</v>
      </c>
      <c r="U152" s="214">
        <v>0.0324019922663719</v>
      </c>
      <c r="V152" s="171" t="s">
        <v>684</v>
      </c>
      <c r="W152" s="172">
        <v>91.093689</v>
      </c>
    </row>
    <row r="153" ht="24" spans="1:23">
      <c r="A153" s="134"/>
      <c r="B153" s="134"/>
      <c r="C153" s="134"/>
      <c r="D153" s="126"/>
      <c r="E153" s="126"/>
      <c r="F153" s="225"/>
      <c r="G153" s="166"/>
      <c r="H153" s="166"/>
      <c r="I153" s="166"/>
      <c r="J153" s="166"/>
      <c r="K153" s="166"/>
      <c r="L153" s="126" t="s">
        <v>236</v>
      </c>
      <c r="M153" s="139">
        <f t="shared" si="2"/>
        <v>187.986246</v>
      </c>
      <c r="N153" s="140">
        <v>187.986246</v>
      </c>
      <c r="O153" s="140"/>
      <c r="P153" s="140"/>
      <c r="Q153" s="140"/>
      <c r="R153" s="128">
        <v>1100231</v>
      </c>
      <c r="S153" s="128">
        <v>2130505</v>
      </c>
      <c r="T153" s="128" t="s">
        <v>35</v>
      </c>
      <c r="U153" s="215"/>
      <c r="V153" s="171" t="s">
        <v>684</v>
      </c>
      <c r="W153" s="172">
        <v>97.901274</v>
      </c>
    </row>
    <row r="154" spans="1:23">
      <c r="A154" s="134"/>
      <c r="B154" s="134"/>
      <c r="C154" s="134"/>
      <c r="D154" s="126"/>
      <c r="E154" s="126"/>
      <c r="F154" s="225"/>
      <c r="G154" s="166"/>
      <c r="H154" s="166"/>
      <c r="I154" s="166"/>
      <c r="J154" s="166"/>
      <c r="K154" s="166"/>
      <c r="L154" s="126" t="s">
        <v>100</v>
      </c>
      <c r="M154" s="139">
        <f t="shared" si="2"/>
        <v>6.6722</v>
      </c>
      <c r="N154" s="140">
        <v>6.6722</v>
      </c>
      <c r="O154" s="140"/>
      <c r="P154" s="140"/>
      <c r="Q154" s="140"/>
      <c r="R154" s="128">
        <v>1100225</v>
      </c>
      <c r="S154" s="128">
        <v>2130505</v>
      </c>
      <c r="T154" s="128" t="s">
        <v>59</v>
      </c>
      <c r="U154" s="215"/>
      <c r="V154" s="171"/>
      <c r="W154" s="172">
        <v>6.6722</v>
      </c>
    </row>
    <row r="155" ht="24" spans="1:23">
      <c r="A155" s="134"/>
      <c r="B155" s="134"/>
      <c r="C155" s="134"/>
      <c r="D155" s="126"/>
      <c r="E155" s="126"/>
      <c r="F155" s="225"/>
      <c r="G155" s="166"/>
      <c r="H155" s="166"/>
      <c r="I155" s="166"/>
      <c r="J155" s="166"/>
      <c r="K155" s="166"/>
      <c r="L155" s="126" t="s">
        <v>97</v>
      </c>
      <c r="M155" s="139">
        <f t="shared" si="2"/>
        <v>2.5874</v>
      </c>
      <c r="N155" s="140">
        <v>2.5874</v>
      </c>
      <c r="O155" s="140"/>
      <c r="P155" s="140"/>
      <c r="Q155" s="140"/>
      <c r="R155" s="128">
        <v>2130135</v>
      </c>
      <c r="S155" s="128">
        <v>2130505</v>
      </c>
      <c r="T155" s="128" t="s">
        <v>35</v>
      </c>
      <c r="U155" s="215"/>
      <c r="V155" s="171"/>
      <c r="W155" s="172">
        <v>2.5874</v>
      </c>
    </row>
    <row r="156" ht="24" spans="1:23">
      <c r="A156" s="134"/>
      <c r="B156" s="134"/>
      <c r="C156" s="134"/>
      <c r="D156" s="126"/>
      <c r="E156" s="126"/>
      <c r="F156" s="225"/>
      <c r="G156" s="166"/>
      <c r="H156" s="166"/>
      <c r="I156" s="166"/>
      <c r="J156" s="166"/>
      <c r="K156" s="166"/>
      <c r="L156" s="126" t="s">
        <v>34</v>
      </c>
      <c r="M156" s="139">
        <f t="shared" si="2"/>
        <v>2.1825</v>
      </c>
      <c r="N156" s="140">
        <v>2.1825</v>
      </c>
      <c r="O156" s="140"/>
      <c r="P156" s="140"/>
      <c r="Q156" s="140"/>
      <c r="R156" s="128">
        <v>2130505</v>
      </c>
      <c r="S156" s="128">
        <v>2130505</v>
      </c>
      <c r="T156" s="128" t="s">
        <v>35</v>
      </c>
      <c r="U156" s="215"/>
      <c r="V156" s="171" t="s">
        <v>684</v>
      </c>
      <c r="W156" s="172">
        <v>0</v>
      </c>
    </row>
    <row r="157" spans="1:23">
      <c r="A157" s="134"/>
      <c r="B157" s="134"/>
      <c r="C157" s="134"/>
      <c r="D157" s="126"/>
      <c r="E157" s="126"/>
      <c r="F157" s="225"/>
      <c r="G157" s="166"/>
      <c r="H157" s="166"/>
      <c r="I157" s="166"/>
      <c r="J157" s="166"/>
      <c r="K157" s="166"/>
      <c r="L157" s="126" t="s">
        <v>92</v>
      </c>
      <c r="M157" s="139">
        <f t="shared" si="2"/>
        <v>12.006231</v>
      </c>
      <c r="N157" s="140">
        <v>12.006231</v>
      </c>
      <c r="O157" s="140"/>
      <c r="P157" s="140"/>
      <c r="Q157" s="140"/>
      <c r="R157" s="128">
        <v>2130153</v>
      </c>
      <c r="S157" s="128">
        <v>2130505</v>
      </c>
      <c r="T157" s="128" t="s">
        <v>35</v>
      </c>
      <c r="U157" s="215"/>
      <c r="V157" s="171" t="s">
        <v>684</v>
      </c>
      <c r="W157" s="172">
        <v>0</v>
      </c>
    </row>
    <row r="158" ht="24" spans="1:23">
      <c r="A158" s="134"/>
      <c r="B158" s="134"/>
      <c r="C158" s="134"/>
      <c r="D158" s="126"/>
      <c r="E158" s="126"/>
      <c r="F158" s="225"/>
      <c r="G158" s="166"/>
      <c r="H158" s="166"/>
      <c r="I158" s="166"/>
      <c r="J158" s="166"/>
      <c r="K158" s="166"/>
      <c r="L158" s="126" t="s">
        <v>96</v>
      </c>
      <c r="M158" s="139">
        <f t="shared" si="2"/>
        <v>0.362956</v>
      </c>
      <c r="N158" s="140">
        <v>0.362956</v>
      </c>
      <c r="O158" s="140"/>
      <c r="P158" s="140"/>
      <c r="Q158" s="140"/>
      <c r="R158" s="128">
        <v>2110402</v>
      </c>
      <c r="S158" s="128">
        <v>2130505</v>
      </c>
      <c r="T158" s="128" t="s">
        <v>59</v>
      </c>
      <c r="U158" s="215"/>
      <c r="V158" s="171" t="s">
        <v>684</v>
      </c>
      <c r="W158" s="172">
        <v>0</v>
      </c>
    </row>
    <row r="159" spans="1:23">
      <c r="A159" s="132"/>
      <c r="B159" s="132"/>
      <c r="C159" s="132"/>
      <c r="D159" s="126"/>
      <c r="E159" s="126"/>
      <c r="F159" s="225"/>
      <c r="G159" s="169"/>
      <c r="H159" s="169"/>
      <c r="I159" s="169"/>
      <c r="J159" s="169"/>
      <c r="K159" s="169"/>
      <c r="L159" s="126" t="s">
        <v>94</v>
      </c>
      <c r="M159" s="139">
        <f t="shared" si="2"/>
        <v>5.104</v>
      </c>
      <c r="N159" s="140">
        <v>5.104</v>
      </c>
      <c r="O159" s="140"/>
      <c r="P159" s="140"/>
      <c r="Q159" s="140"/>
      <c r="R159" s="128">
        <v>2130399</v>
      </c>
      <c r="S159" s="128">
        <v>2130505</v>
      </c>
      <c r="T159" s="128" t="s">
        <v>59</v>
      </c>
      <c r="U159" s="216"/>
      <c r="V159" s="171" t="s">
        <v>684</v>
      </c>
      <c r="W159" s="172">
        <v>0</v>
      </c>
    </row>
  </sheetData>
  <autoFilter ref="A6:W159">
    <extLst/>
  </autoFilter>
  <mergeCells count="296">
    <mergeCell ref="A2:W2"/>
    <mergeCell ref="B3:D3"/>
    <mergeCell ref="G3:L3"/>
    <mergeCell ref="Q3:R3"/>
    <mergeCell ref="G4:J4"/>
    <mergeCell ref="M4:Q4"/>
    <mergeCell ref="R4:S4"/>
    <mergeCell ref="A6:F6"/>
    <mergeCell ref="A4:A5"/>
    <mergeCell ref="A10:A13"/>
    <mergeCell ref="A15:A26"/>
    <mergeCell ref="A28:A29"/>
    <mergeCell ref="A32:A34"/>
    <mergeCell ref="A42:A43"/>
    <mergeCell ref="A62:A64"/>
    <mergeCell ref="A66:A67"/>
    <mergeCell ref="A69:A73"/>
    <mergeCell ref="A81:A82"/>
    <mergeCell ref="A91:A94"/>
    <mergeCell ref="A95:A96"/>
    <mergeCell ref="A97:A102"/>
    <mergeCell ref="A104:A105"/>
    <mergeCell ref="A110:A111"/>
    <mergeCell ref="A115:A116"/>
    <mergeCell ref="A119:A120"/>
    <mergeCell ref="A125:A126"/>
    <mergeCell ref="A127:A130"/>
    <mergeCell ref="A134:A135"/>
    <mergeCell ref="A136:A138"/>
    <mergeCell ref="A140:A141"/>
    <mergeCell ref="A145:A148"/>
    <mergeCell ref="A152:A159"/>
    <mergeCell ref="B4:B5"/>
    <mergeCell ref="B10:B13"/>
    <mergeCell ref="B15:B26"/>
    <mergeCell ref="B28:B29"/>
    <mergeCell ref="B32:B34"/>
    <mergeCell ref="B42:B43"/>
    <mergeCell ref="B62:B64"/>
    <mergeCell ref="B66:B67"/>
    <mergeCell ref="B69:B73"/>
    <mergeCell ref="B81:B82"/>
    <mergeCell ref="B91:B94"/>
    <mergeCell ref="B95:B96"/>
    <mergeCell ref="B97:B102"/>
    <mergeCell ref="B104:B105"/>
    <mergeCell ref="B110:B111"/>
    <mergeCell ref="B115:B116"/>
    <mergeCell ref="B119:B120"/>
    <mergeCell ref="B125:B126"/>
    <mergeCell ref="B127:B130"/>
    <mergeCell ref="B134:B135"/>
    <mergeCell ref="B136:B138"/>
    <mergeCell ref="B140:B141"/>
    <mergeCell ref="B145:B148"/>
    <mergeCell ref="B152:B159"/>
    <mergeCell ref="C4:C5"/>
    <mergeCell ref="C10:C13"/>
    <mergeCell ref="C15:C26"/>
    <mergeCell ref="C28:C29"/>
    <mergeCell ref="C32:C34"/>
    <mergeCell ref="C42:C43"/>
    <mergeCell ref="C62:C64"/>
    <mergeCell ref="C66:C67"/>
    <mergeCell ref="C69:C73"/>
    <mergeCell ref="C81:C82"/>
    <mergeCell ref="C91:C94"/>
    <mergeCell ref="C95:C96"/>
    <mergeCell ref="C97:C102"/>
    <mergeCell ref="C104:C105"/>
    <mergeCell ref="C110:C111"/>
    <mergeCell ref="C115:C116"/>
    <mergeCell ref="C119:C120"/>
    <mergeCell ref="C125:C126"/>
    <mergeCell ref="C127:C130"/>
    <mergeCell ref="C134:C135"/>
    <mergeCell ref="C136:C138"/>
    <mergeCell ref="C140:C141"/>
    <mergeCell ref="C145:C148"/>
    <mergeCell ref="C152:C159"/>
    <mergeCell ref="D4:D5"/>
    <mergeCell ref="D10:D13"/>
    <mergeCell ref="D15:D26"/>
    <mergeCell ref="D28:D29"/>
    <mergeCell ref="D32:D34"/>
    <mergeCell ref="D42:D43"/>
    <mergeCell ref="D62:D64"/>
    <mergeCell ref="D66:D67"/>
    <mergeCell ref="D69:D73"/>
    <mergeCell ref="D81:D82"/>
    <mergeCell ref="D91:D94"/>
    <mergeCell ref="D95:D96"/>
    <mergeCell ref="D97:D102"/>
    <mergeCell ref="D104:D105"/>
    <mergeCell ref="D110:D111"/>
    <mergeCell ref="D115:D116"/>
    <mergeCell ref="D119:D120"/>
    <mergeCell ref="D125:D126"/>
    <mergeCell ref="D127:D130"/>
    <mergeCell ref="D134:D135"/>
    <mergeCell ref="D136:D138"/>
    <mergeCell ref="D140:D141"/>
    <mergeCell ref="D145:D148"/>
    <mergeCell ref="D152:D159"/>
    <mergeCell ref="E4:E5"/>
    <mergeCell ref="E10:E13"/>
    <mergeCell ref="E15:E26"/>
    <mergeCell ref="E28:E29"/>
    <mergeCell ref="E32:E34"/>
    <mergeCell ref="E42:E43"/>
    <mergeCell ref="E62:E64"/>
    <mergeCell ref="E66:E67"/>
    <mergeCell ref="E69:E73"/>
    <mergeCell ref="E81:E82"/>
    <mergeCell ref="E91:E94"/>
    <mergeCell ref="E95:E96"/>
    <mergeCell ref="E97:E102"/>
    <mergeCell ref="E104:E105"/>
    <mergeCell ref="E110:E111"/>
    <mergeCell ref="E115:E116"/>
    <mergeCell ref="E119:E120"/>
    <mergeCell ref="E125:E126"/>
    <mergeCell ref="E127:E130"/>
    <mergeCell ref="E134:E135"/>
    <mergeCell ref="E136:E138"/>
    <mergeCell ref="E140:E141"/>
    <mergeCell ref="E145:E148"/>
    <mergeCell ref="E152:E159"/>
    <mergeCell ref="F4:F5"/>
    <mergeCell ref="F10:F13"/>
    <mergeCell ref="F15:F26"/>
    <mergeCell ref="F28:F29"/>
    <mergeCell ref="F32:F34"/>
    <mergeCell ref="F42:F43"/>
    <mergeCell ref="F62:F64"/>
    <mergeCell ref="F66:F67"/>
    <mergeCell ref="F69:F73"/>
    <mergeCell ref="F81:F82"/>
    <mergeCell ref="F91:F94"/>
    <mergeCell ref="F95:F96"/>
    <mergeCell ref="F97:F102"/>
    <mergeCell ref="F104:F105"/>
    <mergeCell ref="F110:F111"/>
    <mergeCell ref="F115:F116"/>
    <mergeCell ref="F119:F120"/>
    <mergeCell ref="F125:F126"/>
    <mergeCell ref="F127:F130"/>
    <mergeCell ref="F134:F135"/>
    <mergeCell ref="F136:F138"/>
    <mergeCell ref="F140:F141"/>
    <mergeCell ref="F145:F148"/>
    <mergeCell ref="F152:F159"/>
    <mergeCell ref="G10:G13"/>
    <mergeCell ref="G15:G26"/>
    <mergeCell ref="G28:G29"/>
    <mergeCell ref="G32:G34"/>
    <mergeCell ref="G42:G43"/>
    <mergeCell ref="G62:G64"/>
    <mergeCell ref="G66:G67"/>
    <mergeCell ref="G69:G73"/>
    <mergeCell ref="G81:G82"/>
    <mergeCell ref="G91:G94"/>
    <mergeCell ref="G95:G96"/>
    <mergeCell ref="G97:G102"/>
    <mergeCell ref="G104:G105"/>
    <mergeCell ref="G110:G111"/>
    <mergeCell ref="G115:G116"/>
    <mergeCell ref="G119:G120"/>
    <mergeCell ref="G125:G126"/>
    <mergeCell ref="G127:G130"/>
    <mergeCell ref="G134:G135"/>
    <mergeCell ref="G136:G138"/>
    <mergeCell ref="G140:G141"/>
    <mergeCell ref="G145:G148"/>
    <mergeCell ref="G152:G159"/>
    <mergeCell ref="H10:H13"/>
    <mergeCell ref="H15:H26"/>
    <mergeCell ref="H28:H29"/>
    <mergeCell ref="H32:H34"/>
    <mergeCell ref="H42:H43"/>
    <mergeCell ref="H62:H64"/>
    <mergeCell ref="H66:H67"/>
    <mergeCell ref="H69:H73"/>
    <mergeCell ref="H81:H82"/>
    <mergeCell ref="H91:H94"/>
    <mergeCell ref="H95:H96"/>
    <mergeCell ref="H97:H102"/>
    <mergeCell ref="H104:H105"/>
    <mergeCell ref="H110:H111"/>
    <mergeCell ref="H115:H116"/>
    <mergeCell ref="H119:H120"/>
    <mergeCell ref="H125:H126"/>
    <mergeCell ref="H127:H130"/>
    <mergeCell ref="H134:H135"/>
    <mergeCell ref="H136:H138"/>
    <mergeCell ref="H140:H141"/>
    <mergeCell ref="H145:H148"/>
    <mergeCell ref="H152:H159"/>
    <mergeCell ref="I10:I13"/>
    <mergeCell ref="I15:I26"/>
    <mergeCell ref="I28:I29"/>
    <mergeCell ref="I32:I34"/>
    <mergeCell ref="I42:I43"/>
    <mergeCell ref="I62:I64"/>
    <mergeCell ref="I66:I67"/>
    <mergeCell ref="I69:I73"/>
    <mergeCell ref="I81:I82"/>
    <mergeCell ref="I91:I94"/>
    <mergeCell ref="I95:I96"/>
    <mergeCell ref="I97:I102"/>
    <mergeCell ref="I104:I105"/>
    <mergeCell ref="I110:I111"/>
    <mergeCell ref="I115:I116"/>
    <mergeCell ref="I119:I120"/>
    <mergeCell ref="I125:I126"/>
    <mergeCell ref="I127:I130"/>
    <mergeCell ref="I134:I135"/>
    <mergeCell ref="I136:I138"/>
    <mergeCell ref="I140:I141"/>
    <mergeCell ref="I145:I148"/>
    <mergeCell ref="I152:I159"/>
    <mergeCell ref="J10:J13"/>
    <mergeCell ref="J15:J26"/>
    <mergeCell ref="J28:J29"/>
    <mergeCell ref="J32:J34"/>
    <mergeCell ref="J42:J43"/>
    <mergeCell ref="J62:J64"/>
    <mergeCell ref="J66:J67"/>
    <mergeCell ref="J69:J73"/>
    <mergeCell ref="J81:J82"/>
    <mergeCell ref="J91:J94"/>
    <mergeCell ref="J95:J96"/>
    <mergeCell ref="J97:J102"/>
    <mergeCell ref="J104:J105"/>
    <mergeCell ref="J110:J111"/>
    <mergeCell ref="J115:J116"/>
    <mergeCell ref="J119:J120"/>
    <mergeCell ref="J125:J126"/>
    <mergeCell ref="J127:J130"/>
    <mergeCell ref="J134:J135"/>
    <mergeCell ref="J136:J138"/>
    <mergeCell ref="J140:J141"/>
    <mergeCell ref="J145:J148"/>
    <mergeCell ref="J152:J159"/>
    <mergeCell ref="K4:K5"/>
    <mergeCell ref="K10:K13"/>
    <mergeCell ref="K15:K26"/>
    <mergeCell ref="K28:K29"/>
    <mergeCell ref="K32:K34"/>
    <mergeCell ref="K42:K43"/>
    <mergeCell ref="K62:K64"/>
    <mergeCell ref="K66:K67"/>
    <mergeCell ref="K69:K73"/>
    <mergeCell ref="K81:K82"/>
    <mergeCell ref="K91:K94"/>
    <mergeCell ref="K95:K96"/>
    <mergeCell ref="K97:K102"/>
    <mergeCell ref="K104:K105"/>
    <mergeCell ref="K110:K111"/>
    <mergeCell ref="K115:K116"/>
    <mergeCell ref="K119:K120"/>
    <mergeCell ref="K125:K126"/>
    <mergeCell ref="K127:K130"/>
    <mergeCell ref="K134:K135"/>
    <mergeCell ref="K136:K138"/>
    <mergeCell ref="K140:K141"/>
    <mergeCell ref="K145:K148"/>
    <mergeCell ref="K152:K159"/>
    <mergeCell ref="L4:L5"/>
    <mergeCell ref="T4:T5"/>
    <mergeCell ref="U4:U5"/>
    <mergeCell ref="U10:U13"/>
    <mergeCell ref="U15:U26"/>
    <mergeCell ref="U28:U29"/>
    <mergeCell ref="U32:U34"/>
    <mergeCell ref="U42:U43"/>
    <mergeCell ref="U62:U64"/>
    <mergeCell ref="U66:U67"/>
    <mergeCell ref="U69:U73"/>
    <mergeCell ref="U81:U82"/>
    <mergeCell ref="U91:U94"/>
    <mergeCell ref="U95:U96"/>
    <mergeCell ref="U97:U102"/>
    <mergeCell ref="U104:U105"/>
    <mergeCell ref="U110:U111"/>
    <mergeCell ref="U115:U116"/>
    <mergeCell ref="U119:U120"/>
    <mergeCell ref="U125:U126"/>
    <mergeCell ref="U127:U130"/>
    <mergeCell ref="U134:U135"/>
    <mergeCell ref="U136:U138"/>
    <mergeCell ref="U140:U141"/>
    <mergeCell ref="U145:U148"/>
    <mergeCell ref="U152:U159"/>
    <mergeCell ref="V4:V5"/>
    <mergeCell ref="W4:W5"/>
  </mergeCells>
  <dataValidations count="1">
    <dataValidation type="list" allowBlank="1" showInputMessage="1" showErrorMessage="1" sqref="L6 L7 L29 L43 L67 L82 L94 L95 L96 L97 L105 L111 L116 L120 L126 L127 L135 L139 L8:L10 L11:L13 L14:L15 L16:L26 L27:L28 L30:L32 L33:L34 L35:L42 L44:L62 L63:L64 L65:L66 L68:L69 L70:L73 L74:L81 L83:L91 L92:L93 L98:L102 L103:L104 L106:L110 L112:L115 L117:L119 L121:L125 L128:L130 L131:L134 L136:L138 L140:L141 L142:L145 L146:L148 L149:L150 L151:L159">
      <formula1>INDIRECT(#REF!)</formula1>
    </dataValidation>
  </dataValidations>
  <pageMargins left="0.751388888888889" right="0.751388888888889" top="1" bottom="1" header="0.5" footer="0.5"/>
  <pageSetup paperSize="8" scale="5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17"/>
  <sheetViews>
    <sheetView zoomScale="80" zoomScaleNormal="80" workbookViewId="0">
      <pane xSplit="2" ySplit="6" topLeftCell="C7" activePane="bottomRight" state="frozen"/>
      <selection/>
      <selection pane="topRight"/>
      <selection pane="bottomLeft"/>
      <selection pane="bottomRight" activeCell="B7" sqref="B7"/>
    </sheetView>
  </sheetViews>
  <sheetFormatPr defaultColWidth="9" defaultRowHeight="12"/>
  <cols>
    <col min="1" max="1" width="9" style="4"/>
    <col min="2" max="2" width="15.1416666666667" style="110" customWidth="1"/>
    <col min="3" max="3" width="23.2083333333333" style="110" customWidth="1"/>
    <col min="4" max="4" width="9.99166666666667" style="111" customWidth="1"/>
    <col min="5" max="5" width="7.13333333333333" style="110" customWidth="1"/>
    <col min="6" max="6" width="45.625" style="110" customWidth="1"/>
    <col min="7" max="7" width="9.25833333333333" style="110" customWidth="1"/>
    <col min="8" max="8" width="7.5" style="110" customWidth="1"/>
    <col min="9" max="10" width="8.125" style="110" customWidth="1"/>
    <col min="11" max="11" width="6.125" style="110" customWidth="1"/>
    <col min="12" max="12" width="19.4333333333333" style="110" customWidth="1"/>
    <col min="13" max="13" width="14.3833333333333" style="113" customWidth="1"/>
    <col min="14" max="14" width="13.3833333333333" style="113" customWidth="1"/>
    <col min="15" max="15" width="12.8833333333333" style="113" customWidth="1"/>
    <col min="16" max="16" width="11.125" style="113" customWidth="1"/>
    <col min="17" max="17" width="12.8833333333333" style="113" customWidth="1"/>
    <col min="18" max="18" width="11.625" style="110" customWidth="1"/>
    <col min="19" max="19" width="11.2583333333333" style="110" customWidth="1"/>
    <col min="20" max="20" width="11.7583333333333" style="110" customWidth="1"/>
    <col min="21" max="21" width="9.88333333333333" style="110" customWidth="1"/>
    <col min="22" max="22" width="11.125" style="110" customWidth="1"/>
    <col min="23" max="23" width="14.125" style="110" customWidth="1"/>
    <col min="24" max="16369" width="9" style="109" customWidth="1"/>
    <col min="16370" max="16384" width="9" style="109"/>
  </cols>
  <sheetData>
    <row r="1" s="109" customFormat="1" ht="24" customHeight="1" spans="2:23">
      <c r="B1" s="110"/>
      <c r="C1" s="110"/>
      <c r="D1" s="111"/>
      <c r="E1" s="110"/>
      <c r="F1" s="110"/>
      <c r="G1" s="110"/>
      <c r="H1" s="110"/>
      <c r="I1" s="110"/>
      <c r="J1" s="110"/>
      <c r="K1" s="110"/>
      <c r="L1" s="110"/>
      <c r="M1" s="113"/>
      <c r="N1" s="113"/>
      <c r="O1" s="113"/>
      <c r="P1" s="113"/>
      <c r="Q1" s="113"/>
      <c r="R1" s="110"/>
      <c r="S1" s="110"/>
      <c r="T1" s="110"/>
      <c r="U1" s="110"/>
      <c r="V1" s="110"/>
      <c r="W1" s="110"/>
    </row>
    <row r="2" s="109" customFormat="1" ht="33" customHeight="1" spans="1:23">
      <c r="A2" s="117" t="s">
        <v>282</v>
      </c>
      <c r="B2" s="117"/>
      <c r="C2" s="117"/>
      <c r="D2" s="118"/>
      <c r="E2" s="117"/>
      <c r="F2" s="117"/>
      <c r="G2" s="117"/>
      <c r="H2" s="117"/>
      <c r="I2" s="117"/>
      <c r="J2" s="117"/>
      <c r="K2" s="117"/>
      <c r="L2" s="117"/>
      <c r="M2" s="137"/>
      <c r="N2" s="137"/>
      <c r="O2" s="137"/>
      <c r="P2" s="137"/>
      <c r="Q2" s="137"/>
      <c r="R2" s="117"/>
      <c r="S2" s="117"/>
      <c r="T2" s="117"/>
      <c r="U2" s="117"/>
      <c r="V2" s="117"/>
      <c r="W2" s="117"/>
    </row>
    <row r="3" s="109" customFormat="1" ht="24" customHeight="1" spans="2:23">
      <c r="B3" s="117"/>
      <c r="C3" s="117"/>
      <c r="D3" s="118"/>
      <c r="E3" s="110"/>
      <c r="F3" s="110"/>
      <c r="G3" s="117" t="s">
        <v>0</v>
      </c>
      <c r="H3" s="117"/>
      <c r="I3" s="117"/>
      <c r="J3" s="117"/>
      <c r="K3" s="117"/>
      <c r="L3" s="117"/>
      <c r="M3" s="137"/>
      <c r="N3" s="113"/>
      <c r="O3" s="113"/>
      <c r="P3" s="113"/>
      <c r="Q3" s="137" t="s">
        <v>1</v>
      </c>
      <c r="R3" s="117"/>
      <c r="S3" s="141"/>
      <c r="T3" s="141"/>
      <c r="U3" s="141"/>
      <c r="V3" s="141"/>
      <c r="W3" s="141" t="s">
        <v>2</v>
      </c>
    </row>
    <row r="4" s="109" customFormat="1" ht="20" customHeight="1" spans="1:23">
      <c r="A4" s="120" t="s">
        <v>3</v>
      </c>
      <c r="B4" s="50" t="s">
        <v>4</v>
      </c>
      <c r="C4" s="50" t="s">
        <v>5</v>
      </c>
      <c r="D4" s="121" t="s">
        <v>6</v>
      </c>
      <c r="E4" s="50" t="s">
        <v>7</v>
      </c>
      <c r="F4" s="50" t="s">
        <v>8</v>
      </c>
      <c r="G4" s="50" t="s">
        <v>9</v>
      </c>
      <c r="H4" s="50"/>
      <c r="I4" s="50"/>
      <c r="J4" s="50"/>
      <c r="K4" s="50" t="s">
        <v>10</v>
      </c>
      <c r="L4" s="50" t="s">
        <v>11</v>
      </c>
      <c r="M4" s="138"/>
      <c r="N4" s="138"/>
      <c r="O4" s="138"/>
      <c r="P4" s="138"/>
      <c r="Q4" s="138"/>
      <c r="R4" s="50" t="s">
        <v>12</v>
      </c>
      <c r="S4" s="50"/>
      <c r="T4" s="50" t="s">
        <v>13</v>
      </c>
      <c r="U4" s="50" t="s">
        <v>14</v>
      </c>
      <c r="V4" s="50" t="s">
        <v>15</v>
      </c>
      <c r="W4" s="50" t="s">
        <v>16</v>
      </c>
    </row>
    <row r="5" s="109" customFormat="1" ht="69" customHeight="1" spans="1:23">
      <c r="A5" s="120"/>
      <c r="B5" s="50"/>
      <c r="C5" s="50"/>
      <c r="D5" s="121"/>
      <c r="E5" s="50"/>
      <c r="F5" s="50"/>
      <c r="G5" s="50" t="s">
        <v>17</v>
      </c>
      <c r="H5" s="50" t="s">
        <v>18</v>
      </c>
      <c r="I5" s="50" t="s">
        <v>19</v>
      </c>
      <c r="J5" s="50" t="s">
        <v>20</v>
      </c>
      <c r="K5" s="50"/>
      <c r="L5" s="50"/>
      <c r="M5" s="138" t="s">
        <v>21</v>
      </c>
      <c r="N5" s="138" t="s">
        <v>22</v>
      </c>
      <c r="O5" s="138" t="s">
        <v>23</v>
      </c>
      <c r="P5" s="138" t="s">
        <v>24</v>
      </c>
      <c r="Q5" s="138" t="s">
        <v>25</v>
      </c>
      <c r="R5" s="50" t="s">
        <v>26</v>
      </c>
      <c r="S5" s="50" t="s">
        <v>27</v>
      </c>
      <c r="T5" s="50"/>
      <c r="U5" s="50"/>
      <c r="V5" s="50"/>
      <c r="W5" s="50"/>
    </row>
    <row r="6" s="109" customFormat="1" ht="46" customHeight="1" spans="1:23">
      <c r="A6" s="122" t="s">
        <v>28</v>
      </c>
      <c r="B6" s="123"/>
      <c r="C6" s="123"/>
      <c r="D6" s="124"/>
      <c r="E6" s="123"/>
      <c r="F6" s="154"/>
      <c r="G6" s="126"/>
      <c r="H6" s="126"/>
      <c r="I6" s="126"/>
      <c r="J6" s="126"/>
      <c r="K6" s="126"/>
      <c r="L6" s="126"/>
      <c r="M6" s="139">
        <f t="shared" ref="M6:Q6" si="0">SUBTOTAL(109,M7:M217)</f>
        <v>82337.08382</v>
      </c>
      <c r="N6" s="139">
        <f t="shared" si="0"/>
        <v>68802.736613</v>
      </c>
      <c r="O6" s="139">
        <f t="shared" si="0"/>
        <v>13135.6</v>
      </c>
      <c r="P6" s="139">
        <f t="shared" si="0"/>
        <v>0</v>
      </c>
      <c r="Q6" s="139">
        <f t="shared" si="0"/>
        <v>398.747207</v>
      </c>
      <c r="R6" s="139"/>
      <c r="S6" s="139"/>
      <c r="T6" s="139"/>
      <c r="U6" s="139"/>
      <c r="V6" s="139"/>
      <c r="W6" s="139">
        <f>SUBTOTAL(109,W7:W217)</f>
        <v>70182.598532</v>
      </c>
    </row>
    <row r="7" ht="31" customHeight="1" spans="1:23">
      <c r="A7" s="126">
        <f>IF(B7="","",COUNTA(B$7:B7))</f>
        <v>1</v>
      </c>
      <c r="B7" s="126" t="s">
        <v>980</v>
      </c>
      <c r="C7" s="126" t="s">
        <v>981</v>
      </c>
      <c r="D7" s="126">
        <v>2020.03</v>
      </c>
      <c r="E7" s="126" t="s">
        <v>982</v>
      </c>
      <c r="F7" s="126" t="s">
        <v>983</v>
      </c>
      <c r="G7" s="129" t="s">
        <v>33</v>
      </c>
      <c r="H7" s="126"/>
      <c r="I7" s="126"/>
      <c r="J7" s="126"/>
      <c r="K7" s="126">
        <v>3000</v>
      </c>
      <c r="L7" s="168" t="s">
        <v>34</v>
      </c>
      <c r="M7" s="139">
        <f t="shared" ref="M7:M70" si="1">SUM(N7:Q7)</f>
        <v>2250</v>
      </c>
      <c r="N7" s="140">
        <v>2250</v>
      </c>
      <c r="O7" s="140" t="s">
        <v>984</v>
      </c>
      <c r="P7" s="140"/>
      <c r="Q7" s="140" t="s">
        <v>984</v>
      </c>
      <c r="R7" s="199">
        <v>21305</v>
      </c>
      <c r="S7" s="199">
        <v>2130505</v>
      </c>
      <c r="T7" s="172" t="s">
        <v>35</v>
      </c>
      <c r="U7" s="192">
        <v>0</v>
      </c>
      <c r="V7" s="128">
        <v>2020.03</v>
      </c>
      <c r="W7" s="172">
        <v>2250</v>
      </c>
    </row>
    <row r="8" ht="31" customHeight="1" spans="1:23">
      <c r="A8" s="129">
        <f>IF(B8="","",COUNTA(B$7:B8))</f>
        <v>2</v>
      </c>
      <c r="B8" s="129" t="s">
        <v>985</v>
      </c>
      <c r="C8" s="129" t="s">
        <v>986</v>
      </c>
      <c r="D8" s="129">
        <v>2020.06</v>
      </c>
      <c r="E8" s="129" t="s">
        <v>987</v>
      </c>
      <c r="F8" s="126" t="s">
        <v>988</v>
      </c>
      <c r="G8" s="129" t="s">
        <v>33</v>
      </c>
      <c r="H8" s="129"/>
      <c r="I8" s="129"/>
      <c r="J8" s="129"/>
      <c r="K8" s="129">
        <v>350</v>
      </c>
      <c r="L8" s="168" t="s">
        <v>34</v>
      </c>
      <c r="M8" s="139">
        <f t="shared" si="1"/>
        <v>103.36</v>
      </c>
      <c r="N8" s="140">
        <v>103.36</v>
      </c>
      <c r="O8" s="140" t="s">
        <v>984</v>
      </c>
      <c r="P8" s="140"/>
      <c r="Q8" s="140" t="s">
        <v>984</v>
      </c>
      <c r="R8" s="199">
        <v>21305</v>
      </c>
      <c r="S8" s="199">
        <v>2130505</v>
      </c>
      <c r="T8" s="172" t="s">
        <v>35</v>
      </c>
      <c r="U8" s="200">
        <v>0</v>
      </c>
      <c r="V8" s="128"/>
      <c r="W8" s="172">
        <v>61.769389</v>
      </c>
    </row>
    <row r="9" ht="31" customHeight="1" spans="1:23">
      <c r="A9" s="129">
        <f>IF(B9="","",COUNTA(B$7:B9))</f>
        <v>3</v>
      </c>
      <c r="B9" s="129" t="s">
        <v>989</v>
      </c>
      <c r="C9" s="129" t="s">
        <v>990</v>
      </c>
      <c r="D9" s="129">
        <v>2020.06</v>
      </c>
      <c r="E9" s="129" t="s">
        <v>987</v>
      </c>
      <c r="F9" s="129" t="s">
        <v>991</v>
      </c>
      <c r="G9" s="129" t="s">
        <v>33</v>
      </c>
      <c r="H9" s="129"/>
      <c r="I9" s="129"/>
      <c r="J9" s="129"/>
      <c r="K9" s="129">
        <v>1044</v>
      </c>
      <c r="L9" s="168" t="s">
        <v>34</v>
      </c>
      <c r="M9" s="139">
        <f t="shared" si="1"/>
        <v>1745.26</v>
      </c>
      <c r="N9" s="140">
        <v>1745.26</v>
      </c>
      <c r="O9" s="140" t="s">
        <v>984</v>
      </c>
      <c r="P9" s="140"/>
      <c r="Q9" s="140" t="s">
        <v>984</v>
      </c>
      <c r="R9" s="199">
        <v>21305</v>
      </c>
      <c r="S9" s="199">
        <v>2130505</v>
      </c>
      <c r="T9" s="172" t="s">
        <v>35</v>
      </c>
      <c r="U9" s="200">
        <v>0</v>
      </c>
      <c r="V9" s="128"/>
      <c r="W9" s="172">
        <v>1680</v>
      </c>
    </row>
    <row r="10" ht="31" customHeight="1" spans="1:23">
      <c r="A10" s="132"/>
      <c r="B10" s="132"/>
      <c r="C10" s="132"/>
      <c r="D10" s="132"/>
      <c r="E10" s="132"/>
      <c r="F10" s="132"/>
      <c r="G10" s="129" t="s">
        <v>33</v>
      </c>
      <c r="H10" s="129"/>
      <c r="I10" s="129"/>
      <c r="J10" s="129"/>
      <c r="K10" s="132"/>
      <c r="L10" s="168" t="s">
        <v>34</v>
      </c>
      <c r="M10" s="139">
        <f t="shared" si="1"/>
        <v>1143</v>
      </c>
      <c r="N10" s="140">
        <v>1143</v>
      </c>
      <c r="O10" s="140" t="s">
        <v>984</v>
      </c>
      <c r="P10" s="140"/>
      <c r="Q10" s="140" t="s">
        <v>984</v>
      </c>
      <c r="R10" s="199">
        <v>21305</v>
      </c>
      <c r="S10" s="199">
        <v>2130505</v>
      </c>
      <c r="T10" s="172" t="s">
        <v>35</v>
      </c>
      <c r="U10" s="200">
        <v>0</v>
      </c>
      <c r="V10" s="128"/>
      <c r="W10" s="172">
        <v>1102.647808</v>
      </c>
    </row>
    <row r="11" ht="31" customHeight="1" spans="1:23">
      <c r="A11" s="126">
        <f>IF(B11="","",COUNTA(B$7:B11))</f>
        <v>4</v>
      </c>
      <c r="B11" s="126" t="s">
        <v>992</v>
      </c>
      <c r="C11" s="126" t="s">
        <v>993</v>
      </c>
      <c r="D11" s="126">
        <v>2020.06</v>
      </c>
      <c r="E11" s="126" t="s">
        <v>987</v>
      </c>
      <c r="F11" s="126" t="s">
        <v>994</v>
      </c>
      <c r="G11" s="129" t="s">
        <v>33</v>
      </c>
      <c r="H11" s="129"/>
      <c r="I11" s="129"/>
      <c r="J11" s="129"/>
      <c r="K11" s="126">
        <v>300</v>
      </c>
      <c r="L11" s="168" t="s">
        <v>34</v>
      </c>
      <c r="M11" s="139">
        <f t="shared" si="1"/>
        <v>357.94</v>
      </c>
      <c r="N11" s="140">
        <v>357.94</v>
      </c>
      <c r="O11" s="140" t="s">
        <v>984</v>
      </c>
      <c r="P11" s="140"/>
      <c r="Q11" s="140" t="s">
        <v>984</v>
      </c>
      <c r="R11" s="199">
        <v>21305</v>
      </c>
      <c r="S11" s="199">
        <v>2130505</v>
      </c>
      <c r="T11" s="172" t="s">
        <v>35</v>
      </c>
      <c r="U11" s="200">
        <v>0</v>
      </c>
      <c r="V11" s="128"/>
      <c r="W11" s="172">
        <v>250.222516</v>
      </c>
    </row>
    <row r="12" ht="31" customHeight="1" spans="1:23">
      <c r="A12" s="126">
        <f>IF(B12="","",COUNTA(B$7:B12))</f>
        <v>5</v>
      </c>
      <c r="B12" s="126" t="s">
        <v>995</v>
      </c>
      <c r="C12" s="126" t="s">
        <v>993</v>
      </c>
      <c r="D12" s="126">
        <v>2020.06</v>
      </c>
      <c r="E12" s="126" t="s">
        <v>987</v>
      </c>
      <c r="F12" s="126" t="s">
        <v>996</v>
      </c>
      <c r="G12" s="129" t="s">
        <v>33</v>
      </c>
      <c r="H12" s="129"/>
      <c r="I12" s="129"/>
      <c r="J12" s="129"/>
      <c r="K12" s="126">
        <v>780</v>
      </c>
      <c r="L12" s="168" t="s">
        <v>34</v>
      </c>
      <c r="M12" s="139">
        <f t="shared" si="1"/>
        <v>1303.4</v>
      </c>
      <c r="N12" s="140">
        <v>1303.4</v>
      </c>
      <c r="O12" s="140" t="s">
        <v>984</v>
      </c>
      <c r="P12" s="140"/>
      <c r="Q12" s="140" t="s">
        <v>984</v>
      </c>
      <c r="R12" s="199">
        <v>21305</v>
      </c>
      <c r="S12" s="199">
        <v>2130505</v>
      </c>
      <c r="T12" s="172" t="s">
        <v>35</v>
      </c>
      <c r="U12" s="200">
        <v>0</v>
      </c>
      <c r="V12" s="128"/>
      <c r="W12" s="172">
        <v>1135.276938</v>
      </c>
    </row>
    <row r="13" ht="31" customHeight="1" spans="1:23">
      <c r="A13" s="129">
        <f>IF(B13="","",COUNTA(B$7:B13))</f>
        <v>6</v>
      </c>
      <c r="B13" s="129" t="s">
        <v>997</v>
      </c>
      <c r="C13" s="129" t="s">
        <v>998</v>
      </c>
      <c r="D13" s="129">
        <v>2020.06</v>
      </c>
      <c r="E13" s="129" t="s">
        <v>999</v>
      </c>
      <c r="F13" s="129" t="s">
        <v>1000</v>
      </c>
      <c r="G13" s="129" t="s">
        <v>33</v>
      </c>
      <c r="H13" s="129"/>
      <c r="I13" s="129"/>
      <c r="J13" s="129"/>
      <c r="K13" s="129">
        <v>200</v>
      </c>
      <c r="L13" s="168" t="s">
        <v>34</v>
      </c>
      <c r="M13" s="139">
        <f t="shared" si="1"/>
        <v>500</v>
      </c>
      <c r="N13" s="140">
        <v>500</v>
      </c>
      <c r="O13" s="140" t="s">
        <v>984</v>
      </c>
      <c r="P13" s="140"/>
      <c r="Q13" s="140" t="s">
        <v>984</v>
      </c>
      <c r="R13" s="199">
        <v>21305</v>
      </c>
      <c r="S13" s="199">
        <v>2130505</v>
      </c>
      <c r="T13" s="172" t="s">
        <v>35</v>
      </c>
      <c r="U13" s="200">
        <v>0</v>
      </c>
      <c r="V13" s="128"/>
      <c r="W13" s="172">
        <v>500</v>
      </c>
    </row>
    <row r="14" ht="31" customHeight="1" spans="1:23">
      <c r="A14" s="129">
        <f>IF(B14="","",COUNTA(B$7:B14))</f>
        <v>7</v>
      </c>
      <c r="B14" s="129" t="s">
        <v>1001</v>
      </c>
      <c r="C14" s="129" t="s">
        <v>1002</v>
      </c>
      <c r="D14" s="129">
        <v>2020.06</v>
      </c>
      <c r="E14" s="129" t="s">
        <v>1003</v>
      </c>
      <c r="F14" s="129" t="s">
        <v>1004</v>
      </c>
      <c r="G14" s="129" t="s">
        <v>33</v>
      </c>
      <c r="H14" s="129"/>
      <c r="I14" s="129"/>
      <c r="J14" s="129"/>
      <c r="K14" s="129">
        <v>530</v>
      </c>
      <c r="L14" s="168" t="s">
        <v>34</v>
      </c>
      <c r="M14" s="139">
        <f t="shared" si="1"/>
        <v>400</v>
      </c>
      <c r="N14" s="140">
        <v>400</v>
      </c>
      <c r="O14" s="140" t="s">
        <v>984</v>
      </c>
      <c r="P14" s="140"/>
      <c r="Q14" s="140" t="s">
        <v>984</v>
      </c>
      <c r="R14" s="199">
        <v>21305</v>
      </c>
      <c r="S14" s="199">
        <v>2130505</v>
      </c>
      <c r="T14" s="172" t="s">
        <v>35</v>
      </c>
      <c r="U14" s="200">
        <v>0</v>
      </c>
      <c r="V14" s="128"/>
      <c r="W14" s="172">
        <v>400</v>
      </c>
    </row>
    <row r="15" ht="31" customHeight="1" spans="1:23">
      <c r="A15" s="134"/>
      <c r="B15" s="134"/>
      <c r="C15" s="134"/>
      <c r="D15" s="134"/>
      <c r="E15" s="134"/>
      <c r="F15" s="134"/>
      <c r="G15" s="129" t="s">
        <v>33</v>
      </c>
      <c r="H15" s="129"/>
      <c r="I15" s="129"/>
      <c r="J15" s="129"/>
      <c r="K15" s="134"/>
      <c r="L15" s="168" t="s">
        <v>95</v>
      </c>
      <c r="M15" s="139">
        <f t="shared" si="1"/>
        <v>111.09684</v>
      </c>
      <c r="N15" s="140">
        <v>111.09684</v>
      </c>
      <c r="O15" s="140" t="s">
        <v>984</v>
      </c>
      <c r="P15" s="140"/>
      <c r="Q15" s="140" t="s">
        <v>984</v>
      </c>
      <c r="R15" s="199">
        <v>2130706</v>
      </c>
      <c r="S15" s="199">
        <v>2130505</v>
      </c>
      <c r="T15" s="172" t="s">
        <v>59</v>
      </c>
      <c r="U15" s="200"/>
      <c r="V15" s="128"/>
      <c r="W15" s="172">
        <v>111.09684</v>
      </c>
    </row>
    <row r="16" ht="31" customHeight="1" spans="1:23">
      <c r="A16" s="132"/>
      <c r="B16" s="132"/>
      <c r="C16" s="132"/>
      <c r="D16" s="132"/>
      <c r="E16" s="132"/>
      <c r="F16" s="132"/>
      <c r="G16" s="129" t="s">
        <v>33</v>
      </c>
      <c r="H16" s="129"/>
      <c r="I16" s="129"/>
      <c r="J16" s="129"/>
      <c r="K16" s="132"/>
      <c r="L16" s="168" t="s">
        <v>94</v>
      </c>
      <c r="M16" s="139">
        <f t="shared" si="1"/>
        <v>388.90316</v>
      </c>
      <c r="N16" s="140">
        <v>388.90316</v>
      </c>
      <c r="O16" s="140" t="s">
        <v>984</v>
      </c>
      <c r="P16" s="140"/>
      <c r="Q16" s="140" t="s">
        <v>984</v>
      </c>
      <c r="R16" s="199">
        <v>2130209</v>
      </c>
      <c r="S16" s="199">
        <v>2130505</v>
      </c>
      <c r="T16" s="172" t="s">
        <v>59</v>
      </c>
      <c r="U16" s="200"/>
      <c r="V16" s="128"/>
      <c r="W16" s="172">
        <v>388.90316</v>
      </c>
    </row>
    <row r="17" ht="31" customHeight="1" spans="1:23">
      <c r="A17" s="126">
        <f>IF(B17="","",COUNTA(B$7:B17))</f>
        <v>8</v>
      </c>
      <c r="B17" s="126" t="s">
        <v>1005</v>
      </c>
      <c r="C17" s="126" t="s">
        <v>1006</v>
      </c>
      <c r="D17" s="126">
        <v>2020.06</v>
      </c>
      <c r="E17" s="126" t="s">
        <v>1007</v>
      </c>
      <c r="F17" s="126" t="s">
        <v>1008</v>
      </c>
      <c r="G17" s="129" t="s">
        <v>33</v>
      </c>
      <c r="H17" s="129"/>
      <c r="I17" s="129"/>
      <c r="J17" s="129"/>
      <c r="K17" s="126">
        <v>13</v>
      </c>
      <c r="L17" s="168" t="s">
        <v>34</v>
      </c>
      <c r="M17" s="139">
        <f t="shared" si="1"/>
        <v>24.043204</v>
      </c>
      <c r="N17" s="140">
        <v>24.043204</v>
      </c>
      <c r="O17" s="140" t="s">
        <v>984</v>
      </c>
      <c r="P17" s="140"/>
      <c r="Q17" s="140" t="s">
        <v>984</v>
      </c>
      <c r="R17" s="199">
        <v>21305</v>
      </c>
      <c r="S17" s="199">
        <v>2130505</v>
      </c>
      <c r="T17" s="172" t="s">
        <v>35</v>
      </c>
      <c r="U17" s="200">
        <v>0</v>
      </c>
      <c r="V17" s="128"/>
      <c r="W17" s="172">
        <v>24.043204</v>
      </c>
    </row>
    <row r="18" ht="31" customHeight="1" spans="1:23">
      <c r="A18" s="126">
        <f>IF(B18="","",COUNTA(B$7:B18))</f>
        <v>9</v>
      </c>
      <c r="B18" s="126" t="s">
        <v>1009</v>
      </c>
      <c r="C18" s="126" t="s">
        <v>1010</v>
      </c>
      <c r="D18" s="126">
        <v>2020.06</v>
      </c>
      <c r="E18" s="126" t="s">
        <v>1007</v>
      </c>
      <c r="F18" s="126" t="s">
        <v>1011</v>
      </c>
      <c r="G18" s="129" t="s">
        <v>33</v>
      </c>
      <c r="H18" s="129"/>
      <c r="I18" s="129"/>
      <c r="J18" s="129"/>
      <c r="K18" s="126">
        <v>6</v>
      </c>
      <c r="L18" s="168" t="s">
        <v>34</v>
      </c>
      <c r="M18" s="139">
        <f t="shared" si="1"/>
        <v>18.451861</v>
      </c>
      <c r="N18" s="140">
        <v>18.451861</v>
      </c>
      <c r="O18" s="140" t="s">
        <v>984</v>
      </c>
      <c r="P18" s="140"/>
      <c r="Q18" s="140" t="s">
        <v>984</v>
      </c>
      <c r="R18" s="199">
        <v>21305</v>
      </c>
      <c r="S18" s="199">
        <v>2130505</v>
      </c>
      <c r="T18" s="172" t="s">
        <v>35</v>
      </c>
      <c r="U18" s="200">
        <v>0</v>
      </c>
      <c r="V18" s="128"/>
      <c r="W18" s="172">
        <v>18.451861</v>
      </c>
    </row>
    <row r="19" ht="31" customHeight="1" spans="1:23">
      <c r="A19" s="126">
        <f>IF(B19="","",COUNTA(B$7:B19))</f>
        <v>10</v>
      </c>
      <c r="B19" s="126" t="s">
        <v>1012</v>
      </c>
      <c r="C19" s="126" t="s">
        <v>1013</v>
      </c>
      <c r="D19" s="126">
        <v>2020.06</v>
      </c>
      <c r="E19" s="126" t="s">
        <v>1007</v>
      </c>
      <c r="F19" s="126" t="s">
        <v>1014</v>
      </c>
      <c r="G19" s="129" t="s">
        <v>33</v>
      </c>
      <c r="H19" s="129"/>
      <c r="I19" s="129"/>
      <c r="J19" s="129"/>
      <c r="K19" s="126">
        <v>5</v>
      </c>
      <c r="L19" s="168" t="s">
        <v>34</v>
      </c>
      <c r="M19" s="139">
        <f t="shared" si="1"/>
        <v>90</v>
      </c>
      <c r="N19" s="140">
        <v>90</v>
      </c>
      <c r="O19" s="140" t="s">
        <v>984</v>
      </c>
      <c r="P19" s="140"/>
      <c r="Q19" s="140" t="s">
        <v>984</v>
      </c>
      <c r="R19" s="199">
        <v>21305</v>
      </c>
      <c r="S19" s="199">
        <v>2130505</v>
      </c>
      <c r="T19" s="172" t="s">
        <v>35</v>
      </c>
      <c r="U19" s="200">
        <v>0</v>
      </c>
      <c r="V19" s="128"/>
      <c r="W19" s="172">
        <v>64.48984</v>
      </c>
    </row>
    <row r="20" ht="31" customHeight="1" spans="1:23">
      <c r="A20" s="129">
        <f>IF(B20="","",COUNTA(B$7:B20))</f>
        <v>11</v>
      </c>
      <c r="B20" s="129" t="s">
        <v>1015</v>
      </c>
      <c r="C20" s="129" t="s">
        <v>990</v>
      </c>
      <c r="D20" s="129">
        <v>2020.06</v>
      </c>
      <c r="E20" s="129" t="s">
        <v>1016</v>
      </c>
      <c r="F20" s="129" t="s">
        <v>1017</v>
      </c>
      <c r="G20" s="129" t="s">
        <v>33</v>
      </c>
      <c r="H20" s="129"/>
      <c r="I20" s="129"/>
      <c r="J20" s="129"/>
      <c r="K20" s="129">
        <v>600</v>
      </c>
      <c r="L20" s="168" t="s">
        <v>34</v>
      </c>
      <c r="M20" s="139">
        <f t="shared" si="1"/>
        <v>2738.47</v>
      </c>
      <c r="N20" s="140">
        <v>2738.47</v>
      </c>
      <c r="O20" s="140" t="s">
        <v>984</v>
      </c>
      <c r="P20" s="140"/>
      <c r="Q20" s="140" t="s">
        <v>984</v>
      </c>
      <c r="R20" s="199">
        <v>21305</v>
      </c>
      <c r="S20" s="199">
        <v>2130505</v>
      </c>
      <c r="T20" s="172" t="s">
        <v>35</v>
      </c>
      <c r="U20" s="200">
        <v>0</v>
      </c>
      <c r="V20" s="128"/>
      <c r="W20" s="172">
        <v>2722.857635</v>
      </c>
    </row>
    <row r="21" ht="31" customHeight="1" spans="1:23">
      <c r="A21" s="132"/>
      <c r="B21" s="132"/>
      <c r="C21" s="132"/>
      <c r="D21" s="132"/>
      <c r="E21" s="132"/>
      <c r="F21" s="132"/>
      <c r="G21" s="129" t="s">
        <v>33</v>
      </c>
      <c r="H21" s="129"/>
      <c r="I21" s="129"/>
      <c r="J21" s="129"/>
      <c r="K21" s="132"/>
      <c r="L21" s="168" t="s">
        <v>36</v>
      </c>
      <c r="M21" s="139">
        <f t="shared" si="1"/>
        <v>200</v>
      </c>
      <c r="N21" s="140" t="s">
        <v>984</v>
      </c>
      <c r="O21" s="140">
        <v>200</v>
      </c>
      <c r="P21" s="140"/>
      <c r="Q21" s="140" t="s">
        <v>984</v>
      </c>
      <c r="R21" s="199">
        <v>21305</v>
      </c>
      <c r="S21" s="199">
        <v>2130505</v>
      </c>
      <c r="T21" s="172" t="s">
        <v>35</v>
      </c>
      <c r="U21" s="200">
        <v>0</v>
      </c>
      <c r="V21" s="128"/>
      <c r="W21" s="172">
        <v>200</v>
      </c>
    </row>
    <row r="22" ht="31" customHeight="1" spans="1:23">
      <c r="A22" s="129">
        <f>IF(B22="","",COUNTA(B$7:B22))</f>
        <v>12</v>
      </c>
      <c r="B22" s="129" t="s">
        <v>1018</v>
      </c>
      <c r="C22" s="129" t="s">
        <v>1019</v>
      </c>
      <c r="D22" s="129">
        <v>2020.06</v>
      </c>
      <c r="E22" s="129" t="s">
        <v>1016</v>
      </c>
      <c r="F22" s="129" t="s">
        <v>1020</v>
      </c>
      <c r="G22" s="129" t="s">
        <v>33</v>
      </c>
      <c r="H22" s="129"/>
      <c r="I22" s="129"/>
      <c r="J22" s="129"/>
      <c r="K22" s="129">
        <v>248</v>
      </c>
      <c r="L22" s="168" t="s">
        <v>34</v>
      </c>
      <c r="M22" s="139">
        <f t="shared" si="1"/>
        <v>2572.54</v>
      </c>
      <c r="N22" s="140">
        <v>2572.54</v>
      </c>
      <c r="O22" s="140" t="s">
        <v>984</v>
      </c>
      <c r="P22" s="140"/>
      <c r="Q22" s="140" t="s">
        <v>984</v>
      </c>
      <c r="R22" s="199">
        <v>21305</v>
      </c>
      <c r="S22" s="199">
        <v>2130505</v>
      </c>
      <c r="T22" s="172" t="s">
        <v>35</v>
      </c>
      <c r="U22" s="200">
        <v>0</v>
      </c>
      <c r="V22" s="128"/>
      <c r="W22" s="172">
        <v>2548.155303</v>
      </c>
    </row>
    <row r="23" ht="31" customHeight="1" spans="1:23">
      <c r="A23" s="132"/>
      <c r="B23" s="132"/>
      <c r="C23" s="132"/>
      <c r="D23" s="132"/>
      <c r="E23" s="132"/>
      <c r="F23" s="132"/>
      <c r="G23" s="129" t="s">
        <v>33</v>
      </c>
      <c r="H23" s="129"/>
      <c r="I23" s="129"/>
      <c r="J23" s="129"/>
      <c r="K23" s="132"/>
      <c r="L23" s="168" t="s">
        <v>36</v>
      </c>
      <c r="M23" s="139">
        <f t="shared" si="1"/>
        <v>1116</v>
      </c>
      <c r="N23" s="140" t="s">
        <v>984</v>
      </c>
      <c r="O23" s="140">
        <v>1116</v>
      </c>
      <c r="P23" s="140"/>
      <c r="Q23" s="140" t="s">
        <v>984</v>
      </c>
      <c r="R23" s="199">
        <v>21305</v>
      </c>
      <c r="S23" s="199">
        <v>2130505</v>
      </c>
      <c r="T23" s="172" t="s">
        <v>35</v>
      </c>
      <c r="U23" s="200">
        <v>0</v>
      </c>
      <c r="V23" s="128"/>
      <c r="W23" s="172">
        <v>1116</v>
      </c>
    </row>
    <row r="24" ht="31" customHeight="1" spans="1:23">
      <c r="A24" s="126">
        <f>IF(B24="","",COUNTA(B$7:B24))</f>
        <v>13</v>
      </c>
      <c r="B24" s="126" t="s">
        <v>1021</v>
      </c>
      <c r="C24" s="126" t="s">
        <v>1022</v>
      </c>
      <c r="D24" s="126">
        <v>2020.01</v>
      </c>
      <c r="E24" s="126" t="s">
        <v>1023</v>
      </c>
      <c r="F24" s="126" t="s">
        <v>1024</v>
      </c>
      <c r="G24" s="129" t="s">
        <v>33</v>
      </c>
      <c r="H24" s="129"/>
      <c r="I24" s="129"/>
      <c r="J24" s="129"/>
      <c r="K24" s="126">
        <v>3509</v>
      </c>
      <c r="L24" s="168" t="s">
        <v>34</v>
      </c>
      <c r="M24" s="139">
        <f t="shared" si="1"/>
        <v>2436.3</v>
      </c>
      <c r="N24" s="140">
        <v>2436.3</v>
      </c>
      <c r="O24" s="140" t="s">
        <v>984</v>
      </c>
      <c r="P24" s="140"/>
      <c r="Q24" s="140" t="s">
        <v>984</v>
      </c>
      <c r="R24" s="199">
        <v>21305</v>
      </c>
      <c r="S24" s="199">
        <v>2130505</v>
      </c>
      <c r="T24" s="172" t="s">
        <v>35</v>
      </c>
      <c r="U24" s="200">
        <v>0</v>
      </c>
      <c r="V24" s="128"/>
      <c r="W24" s="172">
        <v>2436.3</v>
      </c>
    </row>
    <row r="25" ht="31" customHeight="1" spans="1:23">
      <c r="A25" s="129">
        <f>IF(B25="","",COUNTA(B$7:B25))</f>
        <v>14</v>
      </c>
      <c r="B25" s="129" t="s">
        <v>1025</v>
      </c>
      <c r="C25" s="129" t="s">
        <v>1026</v>
      </c>
      <c r="D25" s="129">
        <v>2020.06</v>
      </c>
      <c r="E25" s="129" t="s">
        <v>117</v>
      </c>
      <c r="F25" s="129" t="s">
        <v>1027</v>
      </c>
      <c r="G25" s="129" t="s">
        <v>33</v>
      </c>
      <c r="H25" s="129"/>
      <c r="I25" s="129"/>
      <c r="J25" s="129"/>
      <c r="K25" s="129">
        <v>30</v>
      </c>
      <c r="L25" s="168" t="s">
        <v>36</v>
      </c>
      <c r="M25" s="139">
        <f t="shared" si="1"/>
        <v>92.02</v>
      </c>
      <c r="N25" s="140" t="s">
        <v>984</v>
      </c>
      <c r="O25" s="140">
        <v>92.02</v>
      </c>
      <c r="P25" s="140"/>
      <c r="Q25" s="140" t="s">
        <v>984</v>
      </c>
      <c r="R25" s="199">
        <v>21305</v>
      </c>
      <c r="S25" s="199">
        <v>2130505</v>
      </c>
      <c r="T25" s="172" t="s">
        <v>35</v>
      </c>
      <c r="U25" s="200">
        <v>0</v>
      </c>
      <c r="V25" s="128"/>
      <c r="W25" s="172">
        <v>64.429274</v>
      </c>
    </row>
    <row r="26" ht="31" customHeight="1" spans="1:23">
      <c r="A26" s="132"/>
      <c r="B26" s="132"/>
      <c r="C26" s="132"/>
      <c r="D26" s="132"/>
      <c r="E26" s="132"/>
      <c r="F26" s="132"/>
      <c r="G26" s="129" t="s">
        <v>33</v>
      </c>
      <c r="H26" s="129"/>
      <c r="I26" s="129"/>
      <c r="J26" s="129"/>
      <c r="K26" s="132"/>
      <c r="L26" s="168" t="s">
        <v>87</v>
      </c>
      <c r="M26" s="139">
        <f t="shared" si="1"/>
        <v>411</v>
      </c>
      <c r="N26" s="140">
        <v>411</v>
      </c>
      <c r="O26" s="140" t="s">
        <v>984</v>
      </c>
      <c r="P26" s="140"/>
      <c r="Q26" s="140" t="s">
        <v>984</v>
      </c>
      <c r="R26" s="199">
        <v>21305</v>
      </c>
      <c r="S26" s="199">
        <v>2130505</v>
      </c>
      <c r="T26" s="172" t="s">
        <v>35</v>
      </c>
      <c r="U26" s="200">
        <v>0</v>
      </c>
      <c r="V26" s="128"/>
      <c r="W26" s="172">
        <v>411</v>
      </c>
    </row>
    <row r="27" ht="31" customHeight="1" spans="1:23">
      <c r="A27" s="126">
        <f>IF(B27="","",COUNTA(B$7:B27))</f>
        <v>15</v>
      </c>
      <c r="B27" s="126" t="s">
        <v>1028</v>
      </c>
      <c r="C27" s="126" t="s">
        <v>1029</v>
      </c>
      <c r="D27" s="126">
        <v>2020.06</v>
      </c>
      <c r="E27" s="126" t="s">
        <v>117</v>
      </c>
      <c r="F27" s="126" t="s">
        <v>1030</v>
      </c>
      <c r="G27" s="129" t="s">
        <v>33</v>
      </c>
      <c r="H27" s="129"/>
      <c r="I27" s="129"/>
      <c r="J27" s="129"/>
      <c r="K27" s="126">
        <v>120</v>
      </c>
      <c r="L27" s="168" t="s">
        <v>34</v>
      </c>
      <c r="M27" s="139">
        <f t="shared" si="1"/>
        <v>1604.48</v>
      </c>
      <c r="N27" s="140">
        <v>1604.48</v>
      </c>
      <c r="O27" s="140" t="s">
        <v>984</v>
      </c>
      <c r="P27" s="140"/>
      <c r="Q27" s="140" t="s">
        <v>984</v>
      </c>
      <c r="R27" s="199">
        <v>21305</v>
      </c>
      <c r="S27" s="199">
        <v>2130505</v>
      </c>
      <c r="T27" s="172" t="s">
        <v>35</v>
      </c>
      <c r="U27" s="200">
        <v>0</v>
      </c>
      <c r="V27" s="128"/>
      <c r="W27" s="172">
        <v>1421.121914</v>
      </c>
    </row>
    <row r="28" ht="31" customHeight="1" spans="1:23">
      <c r="A28" s="126">
        <f>IF(B28="","",COUNTA(B$7:B28))</f>
        <v>16</v>
      </c>
      <c r="B28" s="126" t="s">
        <v>1031</v>
      </c>
      <c r="C28" s="126" t="s">
        <v>1032</v>
      </c>
      <c r="D28" s="126">
        <v>2020.06</v>
      </c>
      <c r="E28" s="126" t="s">
        <v>117</v>
      </c>
      <c r="F28" s="126" t="s">
        <v>1033</v>
      </c>
      <c r="G28" s="129" t="s">
        <v>33</v>
      </c>
      <c r="H28" s="129"/>
      <c r="I28" s="129"/>
      <c r="J28" s="129"/>
      <c r="K28" s="126">
        <v>100</v>
      </c>
      <c r="L28" s="168" t="s">
        <v>34</v>
      </c>
      <c r="M28" s="139">
        <f t="shared" si="1"/>
        <v>1260.43</v>
      </c>
      <c r="N28" s="140">
        <v>1260.43</v>
      </c>
      <c r="O28" s="140" t="s">
        <v>984</v>
      </c>
      <c r="P28" s="140"/>
      <c r="Q28" s="140" t="s">
        <v>984</v>
      </c>
      <c r="R28" s="199">
        <v>21305</v>
      </c>
      <c r="S28" s="199">
        <v>2130505</v>
      </c>
      <c r="T28" s="172" t="s">
        <v>35</v>
      </c>
      <c r="U28" s="200">
        <v>0</v>
      </c>
      <c r="V28" s="128"/>
      <c r="W28" s="172">
        <v>931.0495</v>
      </c>
    </row>
    <row r="29" ht="31" customHeight="1" spans="1:23">
      <c r="A29" s="126">
        <f>IF(B29="","",COUNTA(B$7:B29))</f>
        <v>17</v>
      </c>
      <c r="B29" s="126" t="s">
        <v>1034</v>
      </c>
      <c r="C29" s="126" t="s">
        <v>1035</v>
      </c>
      <c r="D29" s="126">
        <v>2020.06</v>
      </c>
      <c r="E29" s="126" t="s">
        <v>982</v>
      </c>
      <c r="F29" s="126" t="s">
        <v>1036</v>
      </c>
      <c r="G29" s="129" t="s">
        <v>33</v>
      </c>
      <c r="H29" s="129"/>
      <c r="I29" s="129"/>
      <c r="J29" s="129"/>
      <c r="K29" s="126">
        <v>35</v>
      </c>
      <c r="L29" s="168" t="s">
        <v>34</v>
      </c>
      <c r="M29" s="139">
        <f t="shared" si="1"/>
        <v>720</v>
      </c>
      <c r="N29" s="140">
        <v>720</v>
      </c>
      <c r="O29" s="140" t="s">
        <v>984</v>
      </c>
      <c r="P29" s="140"/>
      <c r="Q29" s="140" t="s">
        <v>984</v>
      </c>
      <c r="R29" s="199">
        <v>21305</v>
      </c>
      <c r="S29" s="199">
        <v>2130505</v>
      </c>
      <c r="T29" s="172" t="s">
        <v>35</v>
      </c>
      <c r="U29" s="200">
        <v>0</v>
      </c>
      <c r="V29" s="128"/>
      <c r="W29" s="172">
        <v>659.703863</v>
      </c>
    </row>
    <row r="30" ht="31" customHeight="1" spans="1:23">
      <c r="A30" s="129">
        <f>IF(B30="","",COUNTA(B$7:B30))</f>
        <v>18</v>
      </c>
      <c r="B30" s="129" t="s">
        <v>1037</v>
      </c>
      <c r="C30" s="129" t="s">
        <v>1038</v>
      </c>
      <c r="D30" s="129">
        <v>2020.06</v>
      </c>
      <c r="E30" s="129" t="s">
        <v>1039</v>
      </c>
      <c r="F30" s="129" t="s">
        <v>1040</v>
      </c>
      <c r="G30" s="129" t="s">
        <v>33</v>
      </c>
      <c r="H30" s="129"/>
      <c r="I30" s="129"/>
      <c r="J30" s="129"/>
      <c r="K30" s="129">
        <v>18</v>
      </c>
      <c r="L30" s="168" t="s">
        <v>34</v>
      </c>
      <c r="M30" s="139">
        <f t="shared" si="1"/>
        <v>607</v>
      </c>
      <c r="N30" s="140">
        <v>607</v>
      </c>
      <c r="O30" s="140" t="s">
        <v>984</v>
      </c>
      <c r="P30" s="140"/>
      <c r="Q30" s="140" t="s">
        <v>984</v>
      </c>
      <c r="R30" s="199">
        <v>21305</v>
      </c>
      <c r="S30" s="199">
        <v>2130505</v>
      </c>
      <c r="T30" s="172" t="s">
        <v>35</v>
      </c>
      <c r="U30" s="200">
        <v>0</v>
      </c>
      <c r="V30" s="128"/>
      <c r="W30" s="172">
        <v>473.752805</v>
      </c>
    </row>
    <row r="31" ht="31" customHeight="1" spans="1:23">
      <c r="A31" s="132"/>
      <c r="B31" s="132"/>
      <c r="C31" s="132"/>
      <c r="D31" s="132"/>
      <c r="E31" s="132"/>
      <c r="F31" s="132"/>
      <c r="G31" s="129" t="s">
        <v>33</v>
      </c>
      <c r="H31" s="129"/>
      <c r="I31" s="129"/>
      <c r="J31" s="129"/>
      <c r="K31" s="132"/>
      <c r="L31" s="168" t="s">
        <v>36</v>
      </c>
      <c r="M31" s="139">
        <f t="shared" si="1"/>
        <v>137.37</v>
      </c>
      <c r="N31" s="140" t="s">
        <v>984</v>
      </c>
      <c r="O31" s="140">
        <v>137.37</v>
      </c>
      <c r="P31" s="140"/>
      <c r="Q31" s="140" t="s">
        <v>984</v>
      </c>
      <c r="R31" s="199">
        <v>21305</v>
      </c>
      <c r="S31" s="199">
        <v>2130505</v>
      </c>
      <c r="T31" s="172" t="s">
        <v>35</v>
      </c>
      <c r="U31" s="200">
        <v>0</v>
      </c>
      <c r="V31" s="128"/>
      <c r="W31" s="172">
        <v>116.097858</v>
      </c>
    </row>
    <row r="32" ht="31" customHeight="1" spans="1:23">
      <c r="A32" s="126">
        <f>IF(B32="","",COUNTA(B$7:B32))</f>
        <v>19</v>
      </c>
      <c r="B32" s="126" t="s">
        <v>1041</v>
      </c>
      <c r="C32" s="126" t="s">
        <v>1042</v>
      </c>
      <c r="D32" s="126">
        <v>2020.06</v>
      </c>
      <c r="E32" s="126" t="s">
        <v>1043</v>
      </c>
      <c r="F32" s="126" t="s">
        <v>1044</v>
      </c>
      <c r="G32" s="129" t="s">
        <v>33</v>
      </c>
      <c r="H32" s="129"/>
      <c r="I32" s="129"/>
      <c r="J32" s="129"/>
      <c r="K32" s="126">
        <v>36</v>
      </c>
      <c r="L32" s="168" t="s">
        <v>34</v>
      </c>
      <c r="M32" s="139">
        <f t="shared" si="1"/>
        <v>720</v>
      </c>
      <c r="N32" s="140">
        <v>720</v>
      </c>
      <c r="O32" s="140" t="s">
        <v>984</v>
      </c>
      <c r="P32" s="140"/>
      <c r="Q32" s="140" t="s">
        <v>984</v>
      </c>
      <c r="R32" s="199">
        <v>21305</v>
      </c>
      <c r="S32" s="199">
        <v>2130505</v>
      </c>
      <c r="T32" s="172" t="s">
        <v>35</v>
      </c>
      <c r="U32" s="200">
        <v>0</v>
      </c>
      <c r="V32" s="128"/>
      <c r="W32" s="172">
        <v>542.064396</v>
      </c>
    </row>
    <row r="33" ht="31" customHeight="1" spans="1:23">
      <c r="A33" s="126">
        <f>IF(B33="","",COUNTA(B$7:B33))</f>
        <v>20</v>
      </c>
      <c r="B33" s="126" t="s">
        <v>1045</v>
      </c>
      <c r="C33" s="126" t="s">
        <v>1046</v>
      </c>
      <c r="D33" s="126">
        <v>2020.06</v>
      </c>
      <c r="E33" s="126" t="s">
        <v>999</v>
      </c>
      <c r="F33" s="126" t="s">
        <v>1047</v>
      </c>
      <c r="G33" s="129" t="s">
        <v>33</v>
      </c>
      <c r="H33" s="129"/>
      <c r="I33" s="129"/>
      <c r="J33" s="129"/>
      <c r="K33" s="126">
        <v>56</v>
      </c>
      <c r="L33" s="168" t="s">
        <v>36</v>
      </c>
      <c r="M33" s="139">
        <f t="shared" si="1"/>
        <v>1185</v>
      </c>
      <c r="N33" s="140" t="s">
        <v>984</v>
      </c>
      <c r="O33" s="140">
        <v>1185</v>
      </c>
      <c r="P33" s="140"/>
      <c r="Q33" s="140" t="s">
        <v>984</v>
      </c>
      <c r="R33" s="199">
        <v>21305</v>
      </c>
      <c r="S33" s="199">
        <v>2130505</v>
      </c>
      <c r="T33" s="172" t="s">
        <v>35</v>
      </c>
      <c r="U33" s="200">
        <v>0</v>
      </c>
      <c r="V33" s="128"/>
      <c r="W33" s="172">
        <v>1109.209581</v>
      </c>
    </row>
    <row r="34" ht="31" customHeight="1" spans="1:23">
      <c r="A34" s="126">
        <f>IF(B34="","",COUNTA(B$7:B34))</f>
        <v>21</v>
      </c>
      <c r="B34" s="126" t="s">
        <v>1048</v>
      </c>
      <c r="C34" s="126" t="s">
        <v>1049</v>
      </c>
      <c r="D34" s="126">
        <v>2020.06</v>
      </c>
      <c r="E34" s="126" t="s">
        <v>1050</v>
      </c>
      <c r="F34" s="126" t="s">
        <v>1051</v>
      </c>
      <c r="G34" s="129" t="s">
        <v>33</v>
      </c>
      <c r="H34" s="129"/>
      <c r="I34" s="129"/>
      <c r="J34" s="129"/>
      <c r="K34" s="126">
        <v>51</v>
      </c>
      <c r="L34" s="168" t="s">
        <v>36</v>
      </c>
      <c r="M34" s="139">
        <f t="shared" si="1"/>
        <v>837</v>
      </c>
      <c r="N34" s="140" t="s">
        <v>984</v>
      </c>
      <c r="O34" s="140">
        <v>837</v>
      </c>
      <c r="P34" s="140"/>
      <c r="Q34" s="140" t="s">
        <v>984</v>
      </c>
      <c r="R34" s="199">
        <v>21305</v>
      </c>
      <c r="S34" s="199">
        <v>2130505</v>
      </c>
      <c r="T34" s="172" t="s">
        <v>35</v>
      </c>
      <c r="U34" s="200">
        <v>0</v>
      </c>
      <c r="V34" s="128"/>
      <c r="W34" s="172">
        <v>812.036853</v>
      </c>
    </row>
    <row r="35" ht="31" customHeight="1" spans="1:23">
      <c r="A35" s="126">
        <f>IF(B35="","",COUNTA(B$7:B35))</f>
        <v>22</v>
      </c>
      <c r="B35" s="126" t="s">
        <v>1052</v>
      </c>
      <c r="C35" s="126" t="s">
        <v>1053</v>
      </c>
      <c r="D35" s="126">
        <v>2020.06</v>
      </c>
      <c r="E35" s="126" t="s">
        <v>1054</v>
      </c>
      <c r="F35" s="126" t="s">
        <v>1055</v>
      </c>
      <c r="G35" s="129" t="s">
        <v>33</v>
      </c>
      <c r="H35" s="129"/>
      <c r="I35" s="129"/>
      <c r="J35" s="129"/>
      <c r="K35" s="126">
        <v>20</v>
      </c>
      <c r="L35" s="168" t="s">
        <v>36</v>
      </c>
      <c r="M35" s="139">
        <f t="shared" si="1"/>
        <v>90.274236</v>
      </c>
      <c r="N35" s="140" t="s">
        <v>984</v>
      </c>
      <c r="O35" s="140">
        <v>90.274236</v>
      </c>
      <c r="P35" s="140"/>
      <c r="Q35" s="140" t="s">
        <v>984</v>
      </c>
      <c r="R35" s="199">
        <v>21305</v>
      </c>
      <c r="S35" s="199">
        <v>2130505</v>
      </c>
      <c r="T35" s="172" t="s">
        <v>35</v>
      </c>
      <c r="U35" s="200">
        <v>0</v>
      </c>
      <c r="V35" s="128"/>
      <c r="W35" s="172">
        <v>90.274236</v>
      </c>
    </row>
    <row r="36" ht="31" customHeight="1" spans="1:23">
      <c r="A36" s="129">
        <f>IF(B36="","",COUNTA(B$7:B36))</f>
        <v>23</v>
      </c>
      <c r="B36" s="129" t="s">
        <v>1056</v>
      </c>
      <c r="C36" s="129" t="s">
        <v>1057</v>
      </c>
      <c r="D36" s="129">
        <v>2020.06</v>
      </c>
      <c r="E36" s="129" t="s">
        <v>1058</v>
      </c>
      <c r="F36" s="129" t="s">
        <v>1059</v>
      </c>
      <c r="G36" s="129" t="s">
        <v>33</v>
      </c>
      <c r="H36" s="129"/>
      <c r="I36" s="129"/>
      <c r="J36" s="129"/>
      <c r="K36" s="129">
        <v>47</v>
      </c>
      <c r="L36" s="168" t="s">
        <v>34</v>
      </c>
      <c r="M36" s="139">
        <f t="shared" si="1"/>
        <v>586.96</v>
      </c>
      <c r="N36" s="140">
        <v>586.96</v>
      </c>
      <c r="O36" s="140" t="s">
        <v>984</v>
      </c>
      <c r="P36" s="140"/>
      <c r="Q36" s="140" t="s">
        <v>984</v>
      </c>
      <c r="R36" s="199">
        <v>21305</v>
      </c>
      <c r="S36" s="199">
        <v>2130505</v>
      </c>
      <c r="T36" s="172" t="s">
        <v>35</v>
      </c>
      <c r="U36" s="200">
        <v>0</v>
      </c>
      <c r="V36" s="128"/>
      <c r="W36" s="172">
        <v>570.069846</v>
      </c>
    </row>
    <row r="37" ht="31" customHeight="1" spans="1:23">
      <c r="A37" s="132"/>
      <c r="B37" s="132"/>
      <c r="C37" s="132"/>
      <c r="D37" s="132"/>
      <c r="E37" s="132"/>
      <c r="F37" s="132"/>
      <c r="G37" s="129" t="s">
        <v>33</v>
      </c>
      <c r="H37" s="129"/>
      <c r="I37" s="129"/>
      <c r="J37" s="129"/>
      <c r="K37" s="132"/>
      <c r="L37" s="168" t="s">
        <v>36</v>
      </c>
      <c r="M37" s="139">
        <f t="shared" si="1"/>
        <v>429</v>
      </c>
      <c r="N37" s="140" t="s">
        <v>984</v>
      </c>
      <c r="O37" s="140">
        <v>429</v>
      </c>
      <c r="P37" s="140"/>
      <c r="Q37" s="140" t="s">
        <v>984</v>
      </c>
      <c r="R37" s="199">
        <v>21305</v>
      </c>
      <c r="S37" s="199">
        <v>2130505</v>
      </c>
      <c r="T37" s="172" t="s">
        <v>35</v>
      </c>
      <c r="U37" s="200">
        <v>0</v>
      </c>
      <c r="V37" s="128"/>
      <c r="W37" s="172">
        <v>241.6208</v>
      </c>
    </row>
    <row r="38" ht="31" customHeight="1" spans="1:23">
      <c r="A38" s="129">
        <f>IF(B38="","",COUNTA(B$7:B38))</f>
        <v>24</v>
      </c>
      <c r="B38" s="129" t="s">
        <v>1060</v>
      </c>
      <c r="C38" s="129" t="s">
        <v>1061</v>
      </c>
      <c r="D38" s="129">
        <v>2020.06</v>
      </c>
      <c r="E38" s="129" t="s">
        <v>117</v>
      </c>
      <c r="F38" s="129" t="s">
        <v>1062</v>
      </c>
      <c r="G38" s="129" t="s">
        <v>33</v>
      </c>
      <c r="H38" s="129"/>
      <c r="I38" s="129"/>
      <c r="J38" s="129"/>
      <c r="K38" s="129">
        <v>150</v>
      </c>
      <c r="L38" s="168" t="s">
        <v>34</v>
      </c>
      <c r="M38" s="139">
        <f t="shared" si="1"/>
        <v>2774.67</v>
      </c>
      <c r="N38" s="140">
        <v>2774.67</v>
      </c>
      <c r="O38" s="140" t="s">
        <v>984</v>
      </c>
      <c r="P38" s="140"/>
      <c r="Q38" s="140" t="s">
        <v>984</v>
      </c>
      <c r="R38" s="199">
        <v>21305</v>
      </c>
      <c r="S38" s="199">
        <v>2130505</v>
      </c>
      <c r="T38" s="172" t="s">
        <v>35</v>
      </c>
      <c r="U38" s="200">
        <v>0</v>
      </c>
      <c r="V38" s="128"/>
      <c r="W38" s="172">
        <v>2113.081008</v>
      </c>
    </row>
    <row r="39" ht="31" customHeight="1" spans="1:23">
      <c r="A39" s="129"/>
      <c r="B39" s="129"/>
      <c r="C39" s="129"/>
      <c r="D39" s="129"/>
      <c r="E39" s="129"/>
      <c r="F39" s="129"/>
      <c r="G39" s="129" t="s">
        <v>33</v>
      </c>
      <c r="H39" s="129"/>
      <c r="I39" s="129"/>
      <c r="J39" s="129"/>
      <c r="K39" s="129"/>
      <c r="L39" s="168" t="s">
        <v>50</v>
      </c>
      <c r="M39" s="139">
        <f t="shared" si="1"/>
        <v>45.32</v>
      </c>
      <c r="N39" s="140">
        <v>45.32</v>
      </c>
      <c r="O39" s="140" t="s">
        <v>984</v>
      </c>
      <c r="P39" s="140"/>
      <c r="Q39" s="140" t="s">
        <v>984</v>
      </c>
      <c r="R39" s="199">
        <v>21305</v>
      </c>
      <c r="S39" s="199">
        <v>2130505</v>
      </c>
      <c r="T39" s="172" t="s">
        <v>35</v>
      </c>
      <c r="U39" s="200">
        <v>0</v>
      </c>
      <c r="V39" s="128"/>
      <c r="W39" s="172">
        <v>0</v>
      </c>
    </row>
    <row r="40" ht="31" customHeight="1" spans="1:23">
      <c r="A40" s="132"/>
      <c r="B40" s="132"/>
      <c r="C40" s="132"/>
      <c r="D40" s="132"/>
      <c r="E40" s="132"/>
      <c r="F40" s="132"/>
      <c r="G40" s="129" t="s">
        <v>33</v>
      </c>
      <c r="H40" s="129"/>
      <c r="I40" s="129"/>
      <c r="J40" s="129"/>
      <c r="K40" s="132"/>
      <c r="L40" s="168" t="s">
        <v>36</v>
      </c>
      <c r="M40" s="139">
        <f t="shared" si="1"/>
        <v>1204.4</v>
      </c>
      <c r="N40" s="140" t="s">
        <v>984</v>
      </c>
      <c r="O40" s="140">
        <v>1204.4</v>
      </c>
      <c r="P40" s="140"/>
      <c r="Q40" s="140" t="s">
        <v>984</v>
      </c>
      <c r="R40" s="199">
        <v>21305</v>
      </c>
      <c r="S40" s="199">
        <v>2130505</v>
      </c>
      <c r="T40" s="172" t="s">
        <v>35</v>
      </c>
      <c r="U40" s="200">
        <v>0</v>
      </c>
      <c r="V40" s="128"/>
      <c r="W40" s="172">
        <v>1204.4</v>
      </c>
    </row>
    <row r="41" ht="31" customHeight="1" spans="1:23">
      <c r="A41" s="129">
        <f>IF(B41="","",COUNTA(B$7:B41))</f>
        <v>25</v>
      </c>
      <c r="B41" s="129" t="s">
        <v>1063</v>
      </c>
      <c r="C41" s="129" t="s">
        <v>1064</v>
      </c>
      <c r="D41" s="129">
        <v>2020.06</v>
      </c>
      <c r="E41" s="129" t="s">
        <v>31</v>
      </c>
      <c r="F41" s="129" t="s">
        <v>1065</v>
      </c>
      <c r="G41" s="129" t="s">
        <v>33</v>
      </c>
      <c r="H41" s="129"/>
      <c r="I41" s="129"/>
      <c r="J41" s="129"/>
      <c r="K41" s="129">
        <v>80</v>
      </c>
      <c r="L41" s="168" t="s">
        <v>34</v>
      </c>
      <c r="M41" s="139">
        <f t="shared" si="1"/>
        <v>2211.35</v>
      </c>
      <c r="N41" s="140">
        <v>2211.35</v>
      </c>
      <c r="O41" s="140" t="s">
        <v>984</v>
      </c>
      <c r="P41" s="140"/>
      <c r="Q41" s="140" t="s">
        <v>984</v>
      </c>
      <c r="R41" s="199">
        <v>21305</v>
      </c>
      <c r="S41" s="199">
        <v>2130505</v>
      </c>
      <c r="T41" s="172" t="s">
        <v>35</v>
      </c>
      <c r="U41" s="200">
        <v>0</v>
      </c>
      <c r="V41" s="128"/>
      <c r="W41" s="172">
        <v>1856.032</v>
      </c>
    </row>
    <row r="42" ht="31" customHeight="1" spans="1:23">
      <c r="A42" s="129"/>
      <c r="B42" s="129"/>
      <c r="C42" s="129"/>
      <c r="D42" s="129"/>
      <c r="E42" s="129"/>
      <c r="F42" s="129"/>
      <c r="G42" s="129" t="s">
        <v>33</v>
      </c>
      <c r="H42" s="129"/>
      <c r="I42" s="129"/>
      <c r="J42" s="129"/>
      <c r="K42" s="129"/>
      <c r="L42" s="168" t="s">
        <v>50</v>
      </c>
      <c r="M42" s="139">
        <f t="shared" si="1"/>
        <v>69.78</v>
      </c>
      <c r="N42" s="140">
        <v>69.78</v>
      </c>
      <c r="O42" s="140" t="s">
        <v>984</v>
      </c>
      <c r="P42" s="140"/>
      <c r="Q42" s="140" t="s">
        <v>984</v>
      </c>
      <c r="R42" s="199">
        <v>21305</v>
      </c>
      <c r="S42" s="199">
        <v>2130505</v>
      </c>
      <c r="T42" s="172" t="s">
        <v>35</v>
      </c>
      <c r="U42" s="200">
        <v>0</v>
      </c>
      <c r="V42" s="128"/>
      <c r="W42" s="172">
        <v>0</v>
      </c>
    </row>
    <row r="43" ht="31" customHeight="1" spans="1:23">
      <c r="A43" s="132"/>
      <c r="B43" s="132"/>
      <c r="C43" s="132"/>
      <c r="D43" s="132"/>
      <c r="E43" s="132"/>
      <c r="F43" s="132"/>
      <c r="G43" s="129" t="s">
        <v>33</v>
      </c>
      <c r="H43" s="129"/>
      <c r="I43" s="129"/>
      <c r="J43" s="129"/>
      <c r="K43" s="132"/>
      <c r="L43" s="168" t="s">
        <v>36</v>
      </c>
      <c r="M43" s="139">
        <f t="shared" si="1"/>
        <v>453.58</v>
      </c>
      <c r="N43" s="140" t="s">
        <v>984</v>
      </c>
      <c r="O43" s="140">
        <v>453.58</v>
      </c>
      <c r="P43" s="140"/>
      <c r="Q43" s="140" t="s">
        <v>984</v>
      </c>
      <c r="R43" s="199">
        <v>21305</v>
      </c>
      <c r="S43" s="199">
        <v>2130505</v>
      </c>
      <c r="T43" s="172" t="s">
        <v>35</v>
      </c>
      <c r="U43" s="200">
        <v>0</v>
      </c>
      <c r="V43" s="128"/>
      <c r="W43" s="172">
        <v>453.58</v>
      </c>
    </row>
    <row r="44" ht="31" customHeight="1" spans="1:23">
      <c r="A44" s="132"/>
      <c r="B44" s="132"/>
      <c r="C44" s="132"/>
      <c r="D44" s="132"/>
      <c r="E44" s="132"/>
      <c r="F44" s="132"/>
      <c r="G44" s="129" t="s">
        <v>33</v>
      </c>
      <c r="H44" s="129"/>
      <c r="I44" s="129"/>
      <c r="J44" s="129"/>
      <c r="K44" s="132"/>
      <c r="L44" s="168" t="s">
        <v>58</v>
      </c>
      <c r="M44" s="139">
        <f t="shared" si="1"/>
        <v>66.99</v>
      </c>
      <c r="N44" s="140">
        <v>66.99</v>
      </c>
      <c r="O44" s="140" t="s">
        <v>984</v>
      </c>
      <c r="P44" s="140"/>
      <c r="Q44" s="140" t="s">
        <v>984</v>
      </c>
      <c r="R44" s="199">
        <v>2140602</v>
      </c>
      <c r="S44" s="199">
        <v>2130505</v>
      </c>
      <c r="T44" s="172" t="s">
        <v>59</v>
      </c>
      <c r="U44" s="200"/>
      <c r="V44" s="128"/>
      <c r="W44" s="172">
        <v>0</v>
      </c>
    </row>
    <row r="45" ht="31" customHeight="1" spans="1:23">
      <c r="A45" s="129">
        <f>IF(B45="","",COUNTA(B$7:B45))</f>
        <v>26</v>
      </c>
      <c r="B45" s="129" t="s">
        <v>1066</v>
      </c>
      <c r="C45" s="129" t="s">
        <v>1067</v>
      </c>
      <c r="D45" s="129">
        <v>2020.06</v>
      </c>
      <c r="E45" s="129" t="s">
        <v>1068</v>
      </c>
      <c r="F45" s="129" t="s">
        <v>1069</v>
      </c>
      <c r="G45" s="129" t="s">
        <v>33</v>
      </c>
      <c r="H45" s="129"/>
      <c r="I45" s="129"/>
      <c r="J45" s="129"/>
      <c r="K45" s="129">
        <v>504</v>
      </c>
      <c r="L45" s="168" t="s">
        <v>34</v>
      </c>
      <c r="M45" s="139">
        <f t="shared" si="1"/>
        <v>2234.1</v>
      </c>
      <c r="N45" s="140">
        <v>2234.1</v>
      </c>
      <c r="O45" s="140" t="s">
        <v>984</v>
      </c>
      <c r="P45" s="140"/>
      <c r="Q45" s="140" t="s">
        <v>984</v>
      </c>
      <c r="R45" s="199">
        <v>21305</v>
      </c>
      <c r="S45" s="199">
        <v>2130505</v>
      </c>
      <c r="T45" s="172" t="s">
        <v>35</v>
      </c>
      <c r="U45" s="200">
        <v>0</v>
      </c>
      <c r="V45" s="128"/>
      <c r="W45" s="172">
        <v>2145.559234</v>
      </c>
    </row>
    <row r="46" ht="31" customHeight="1" spans="1:23">
      <c r="A46" s="129"/>
      <c r="B46" s="129"/>
      <c r="C46" s="129"/>
      <c r="D46" s="129"/>
      <c r="E46" s="129"/>
      <c r="F46" s="129"/>
      <c r="G46" s="129" t="s">
        <v>33</v>
      </c>
      <c r="H46" s="129"/>
      <c r="I46" s="129"/>
      <c r="J46" s="129"/>
      <c r="K46" s="129"/>
      <c r="L46" s="168" t="s">
        <v>34</v>
      </c>
      <c r="M46" s="139">
        <f t="shared" si="1"/>
        <v>1100</v>
      </c>
      <c r="N46" s="140">
        <v>1100</v>
      </c>
      <c r="O46" s="140" t="s">
        <v>984</v>
      </c>
      <c r="P46" s="140"/>
      <c r="Q46" s="140" t="s">
        <v>984</v>
      </c>
      <c r="R46" s="199">
        <v>21305</v>
      </c>
      <c r="S46" s="199">
        <v>2130505</v>
      </c>
      <c r="T46" s="172" t="s">
        <v>35</v>
      </c>
      <c r="U46" s="200">
        <v>0</v>
      </c>
      <c r="V46" s="128"/>
      <c r="W46" s="172">
        <v>0</v>
      </c>
    </row>
    <row r="47" ht="31" customHeight="1" spans="1:23">
      <c r="A47" s="132"/>
      <c r="B47" s="132"/>
      <c r="C47" s="132"/>
      <c r="D47" s="132"/>
      <c r="E47" s="132"/>
      <c r="F47" s="132"/>
      <c r="G47" s="129" t="s">
        <v>33</v>
      </c>
      <c r="H47" s="129"/>
      <c r="I47" s="129"/>
      <c r="J47" s="129"/>
      <c r="K47" s="132"/>
      <c r="L47" s="168" t="s">
        <v>36</v>
      </c>
      <c r="M47" s="139">
        <f t="shared" si="1"/>
        <v>1095</v>
      </c>
      <c r="N47" s="140" t="s">
        <v>984</v>
      </c>
      <c r="O47" s="140">
        <v>1095</v>
      </c>
      <c r="P47" s="140"/>
      <c r="Q47" s="140" t="s">
        <v>984</v>
      </c>
      <c r="R47" s="199">
        <v>21305</v>
      </c>
      <c r="S47" s="199">
        <v>2130505</v>
      </c>
      <c r="T47" s="172" t="s">
        <v>35</v>
      </c>
      <c r="U47" s="200">
        <v>0</v>
      </c>
      <c r="V47" s="128"/>
      <c r="W47" s="172">
        <v>1095</v>
      </c>
    </row>
    <row r="48" ht="31" customHeight="1" spans="1:23">
      <c r="A48" s="129">
        <f>IF(B48="","",COUNTA(B$7:B48))</f>
        <v>27</v>
      </c>
      <c r="B48" s="129" t="s">
        <v>1070</v>
      </c>
      <c r="C48" s="129" t="s">
        <v>1071</v>
      </c>
      <c r="D48" s="129">
        <v>2020.06</v>
      </c>
      <c r="E48" s="129" t="s">
        <v>1068</v>
      </c>
      <c r="F48" s="129" t="s">
        <v>1072</v>
      </c>
      <c r="G48" s="129" t="s">
        <v>33</v>
      </c>
      <c r="H48" s="129"/>
      <c r="I48" s="129"/>
      <c r="J48" s="129"/>
      <c r="K48" s="129">
        <v>100</v>
      </c>
      <c r="L48" s="168" t="s">
        <v>58</v>
      </c>
      <c r="M48" s="139">
        <f t="shared" si="1"/>
        <v>41.5</v>
      </c>
      <c r="N48" s="140">
        <v>41.5</v>
      </c>
      <c r="O48" s="140" t="s">
        <v>984</v>
      </c>
      <c r="P48" s="140"/>
      <c r="Q48" s="140" t="s">
        <v>984</v>
      </c>
      <c r="R48" s="199">
        <v>2140602</v>
      </c>
      <c r="S48" s="199">
        <v>2130505</v>
      </c>
      <c r="T48" s="172" t="s">
        <v>59</v>
      </c>
      <c r="U48" s="200"/>
      <c r="V48" s="128"/>
      <c r="W48" s="172">
        <v>0</v>
      </c>
    </row>
    <row r="49" ht="31" customHeight="1" spans="1:23">
      <c r="A49" s="134"/>
      <c r="B49" s="134"/>
      <c r="C49" s="134"/>
      <c r="D49" s="134"/>
      <c r="E49" s="134"/>
      <c r="F49" s="134"/>
      <c r="G49" s="129" t="s">
        <v>33</v>
      </c>
      <c r="H49" s="129"/>
      <c r="I49" s="129"/>
      <c r="J49" s="129"/>
      <c r="K49" s="134"/>
      <c r="L49" s="168" t="s">
        <v>93</v>
      </c>
      <c r="M49" s="139">
        <f t="shared" si="1"/>
        <v>215.8</v>
      </c>
      <c r="N49" s="140">
        <v>215.8</v>
      </c>
      <c r="O49" s="140" t="s">
        <v>984</v>
      </c>
      <c r="P49" s="140"/>
      <c r="Q49" s="140" t="s">
        <v>984</v>
      </c>
      <c r="R49" s="199">
        <v>2110499</v>
      </c>
      <c r="S49" s="199">
        <v>2130505</v>
      </c>
      <c r="T49" s="172" t="s">
        <v>59</v>
      </c>
      <c r="U49" s="200"/>
      <c r="V49" s="128"/>
      <c r="W49" s="172">
        <v>215.17727</v>
      </c>
    </row>
    <row r="50" ht="31" customHeight="1" spans="1:23">
      <c r="A50" s="134"/>
      <c r="B50" s="134"/>
      <c r="C50" s="134"/>
      <c r="D50" s="134"/>
      <c r="E50" s="134"/>
      <c r="F50" s="134"/>
      <c r="G50" s="129" t="s">
        <v>33</v>
      </c>
      <c r="H50" s="129"/>
      <c r="I50" s="129"/>
      <c r="J50" s="129"/>
      <c r="K50" s="134"/>
      <c r="L50" s="168" t="s">
        <v>94</v>
      </c>
      <c r="M50" s="139">
        <f t="shared" si="1"/>
        <v>265.6</v>
      </c>
      <c r="N50" s="140">
        <v>265.6</v>
      </c>
      <c r="O50" s="140" t="s">
        <v>984</v>
      </c>
      <c r="P50" s="140"/>
      <c r="Q50" s="140" t="s">
        <v>984</v>
      </c>
      <c r="R50" s="199">
        <v>2130299</v>
      </c>
      <c r="S50" s="199">
        <v>2130505</v>
      </c>
      <c r="T50" s="172" t="s">
        <v>59</v>
      </c>
      <c r="U50" s="200"/>
      <c r="V50" s="128"/>
      <c r="W50" s="172">
        <v>265.6</v>
      </c>
    </row>
    <row r="51" ht="31" customHeight="1" spans="1:23">
      <c r="A51" s="132"/>
      <c r="B51" s="132"/>
      <c r="C51" s="132"/>
      <c r="D51" s="132"/>
      <c r="E51" s="132"/>
      <c r="F51" s="132"/>
      <c r="G51" s="129" t="s">
        <v>33</v>
      </c>
      <c r="H51" s="129"/>
      <c r="I51" s="129"/>
      <c r="J51" s="129"/>
      <c r="K51" s="132"/>
      <c r="L51" s="168" t="s">
        <v>375</v>
      </c>
      <c r="M51" s="139">
        <f t="shared" si="1"/>
        <v>318</v>
      </c>
      <c r="N51" s="140">
        <v>318</v>
      </c>
      <c r="O51" s="140" t="s">
        <v>984</v>
      </c>
      <c r="P51" s="140"/>
      <c r="Q51" s="140" t="s">
        <v>984</v>
      </c>
      <c r="R51" s="199">
        <v>2130399</v>
      </c>
      <c r="S51" s="199">
        <v>2130505</v>
      </c>
      <c r="T51" s="172" t="s">
        <v>59</v>
      </c>
      <c r="U51" s="200"/>
      <c r="V51" s="128"/>
      <c r="W51" s="172">
        <v>318</v>
      </c>
    </row>
    <row r="52" ht="31" customHeight="1" spans="1:23">
      <c r="A52" s="126">
        <f>IF(B52="","",COUNTA(B$7:B52))</f>
        <v>28</v>
      </c>
      <c r="B52" s="126" t="s">
        <v>1073</v>
      </c>
      <c r="C52" s="126" t="s">
        <v>1074</v>
      </c>
      <c r="D52" s="126">
        <v>2020.06</v>
      </c>
      <c r="E52" s="126" t="s">
        <v>1054</v>
      </c>
      <c r="F52" s="126" t="s">
        <v>1075</v>
      </c>
      <c r="G52" s="129" t="s">
        <v>33</v>
      </c>
      <c r="H52" s="129"/>
      <c r="I52" s="129"/>
      <c r="J52" s="129"/>
      <c r="K52" s="126">
        <v>55</v>
      </c>
      <c r="L52" s="168" t="s">
        <v>34</v>
      </c>
      <c r="M52" s="139">
        <f t="shared" si="1"/>
        <v>96.2</v>
      </c>
      <c r="N52" s="140">
        <v>96.2</v>
      </c>
      <c r="O52" s="140" t="s">
        <v>984</v>
      </c>
      <c r="P52" s="140"/>
      <c r="Q52" s="140" t="s">
        <v>984</v>
      </c>
      <c r="R52" s="199">
        <v>21305</v>
      </c>
      <c r="S52" s="199">
        <v>2130505</v>
      </c>
      <c r="T52" s="172" t="s">
        <v>35</v>
      </c>
      <c r="U52" s="200">
        <v>0</v>
      </c>
      <c r="V52" s="128"/>
      <c r="W52" s="172">
        <v>96.2</v>
      </c>
    </row>
    <row r="53" ht="31" customHeight="1" spans="1:23">
      <c r="A53" s="129">
        <f>IF(B53="","",COUNTA(B$7:B53))</f>
        <v>29</v>
      </c>
      <c r="B53" s="129" t="s">
        <v>1076</v>
      </c>
      <c r="C53" s="129" t="s">
        <v>1077</v>
      </c>
      <c r="D53" s="129">
        <v>2020.06</v>
      </c>
      <c r="E53" s="129" t="s">
        <v>1007</v>
      </c>
      <c r="F53" s="129" t="s">
        <v>1078</v>
      </c>
      <c r="G53" s="129" t="s">
        <v>33</v>
      </c>
      <c r="H53" s="129"/>
      <c r="I53" s="129"/>
      <c r="J53" s="129"/>
      <c r="K53" s="129">
        <v>35</v>
      </c>
      <c r="L53" s="168" t="s">
        <v>34</v>
      </c>
      <c r="M53" s="139">
        <f t="shared" si="1"/>
        <v>265.28</v>
      </c>
      <c r="N53" s="140">
        <v>265.28</v>
      </c>
      <c r="O53" s="140" t="s">
        <v>984</v>
      </c>
      <c r="P53" s="140"/>
      <c r="Q53" s="140" t="s">
        <v>984</v>
      </c>
      <c r="R53" s="199">
        <v>21305</v>
      </c>
      <c r="S53" s="199">
        <v>2130505</v>
      </c>
      <c r="T53" s="172" t="s">
        <v>35</v>
      </c>
      <c r="U53" s="200">
        <v>0</v>
      </c>
      <c r="V53" s="128"/>
      <c r="W53" s="172">
        <v>265.28</v>
      </c>
    </row>
    <row r="54" ht="31" customHeight="1" spans="1:23">
      <c r="A54" s="132"/>
      <c r="B54" s="132"/>
      <c r="C54" s="132"/>
      <c r="D54" s="132"/>
      <c r="E54" s="132"/>
      <c r="F54" s="132"/>
      <c r="G54" s="129" t="s">
        <v>33</v>
      </c>
      <c r="H54" s="129"/>
      <c r="I54" s="129"/>
      <c r="J54" s="129"/>
      <c r="K54" s="132"/>
      <c r="L54" s="168" t="s">
        <v>94</v>
      </c>
      <c r="M54" s="139">
        <f t="shared" si="1"/>
        <v>114.678973</v>
      </c>
      <c r="N54" s="140">
        <v>114.678973</v>
      </c>
      <c r="O54" s="140" t="s">
        <v>984</v>
      </c>
      <c r="P54" s="140"/>
      <c r="Q54" s="140" t="s">
        <v>984</v>
      </c>
      <c r="R54" s="199">
        <v>2130209</v>
      </c>
      <c r="S54" s="199">
        <v>2130505</v>
      </c>
      <c r="T54" s="172" t="s">
        <v>59</v>
      </c>
      <c r="U54" s="200"/>
      <c r="V54" s="128"/>
      <c r="W54" s="172">
        <v>114.148361</v>
      </c>
    </row>
    <row r="55" ht="31" customHeight="1" spans="1:23">
      <c r="A55" s="129">
        <f>IF(B55="","",COUNTA(B$7:B55))</f>
        <v>30</v>
      </c>
      <c r="B55" s="129" t="s">
        <v>1079</v>
      </c>
      <c r="C55" s="129" t="s">
        <v>1080</v>
      </c>
      <c r="D55" s="129">
        <v>2020.06</v>
      </c>
      <c r="E55" s="129" t="s">
        <v>999</v>
      </c>
      <c r="F55" s="129" t="s">
        <v>1081</v>
      </c>
      <c r="G55" s="129" t="s">
        <v>33</v>
      </c>
      <c r="H55" s="129"/>
      <c r="I55" s="129"/>
      <c r="J55" s="129"/>
      <c r="K55" s="129">
        <v>30</v>
      </c>
      <c r="L55" s="168" t="s">
        <v>34</v>
      </c>
      <c r="M55" s="139">
        <f t="shared" si="1"/>
        <v>137</v>
      </c>
      <c r="N55" s="140">
        <v>137</v>
      </c>
      <c r="O55" s="140" t="s">
        <v>984</v>
      </c>
      <c r="P55" s="140"/>
      <c r="Q55" s="140" t="s">
        <v>984</v>
      </c>
      <c r="R55" s="199">
        <v>21305</v>
      </c>
      <c r="S55" s="199">
        <v>2130505</v>
      </c>
      <c r="T55" s="172" t="s">
        <v>35</v>
      </c>
      <c r="U55" s="200">
        <v>0</v>
      </c>
      <c r="V55" s="128"/>
      <c r="W55" s="172">
        <v>132.840328</v>
      </c>
    </row>
    <row r="56" ht="31" customHeight="1" spans="1:23">
      <c r="A56" s="134"/>
      <c r="B56" s="134"/>
      <c r="C56" s="134"/>
      <c r="D56" s="134"/>
      <c r="E56" s="134"/>
      <c r="F56" s="134"/>
      <c r="G56" s="129" t="s">
        <v>33</v>
      </c>
      <c r="H56" s="129"/>
      <c r="I56" s="129"/>
      <c r="J56" s="129"/>
      <c r="K56" s="134"/>
      <c r="L56" s="168" t="s">
        <v>94</v>
      </c>
      <c r="M56" s="139">
        <f t="shared" si="1"/>
        <v>33.25</v>
      </c>
      <c r="N56" s="140">
        <v>33.25</v>
      </c>
      <c r="O56" s="140" t="s">
        <v>984</v>
      </c>
      <c r="P56" s="140"/>
      <c r="Q56" s="140" t="s">
        <v>984</v>
      </c>
      <c r="R56" s="199">
        <v>2130209</v>
      </c>
      <c r="S56" s="199">
        <v>2130505</v>
      </c>
      <c r="T56" s="172" t="s">
        <v>59</v>
      </c>
      <c r="U56" s="200">
        <v>0</v>
      </c>
      <c r="V56" s="128"/>
      <c r="W56" s="172">
        <v>22.168294</v>
      </c>
    </row>
    <row r="57" ht="31" customHeight="1" spans="1:23">
      <c r="A57" s="134"/>
      <c r="B57" s="134"/>
      <c r="C57" s="134"/>
      <c r="D57" s="134"/>
      <c r="E57" s="134"/>
      <c r="F57" s="134"/>
      <c r="G57" s="129" t="s">
        <v>33</v>
      </c>
      <c r="H57" s="129"/>
      <c r="I57" s="129"/>
      <c r="J57" s="129"/>
      <c r="K57" s="134"/>
      <c r="L57" s="168" t="s">
        <v>96</v>
      </c>
      <c r="M57" s="139">
        <f t="shared" si="1"/>
        <v>24.75</v>
      </c>
      <c r="N57" s="140">
        <v>24.75</v>
      </c>
      <c r="O57" s="140" t="s">
        <v>984</v>
      </c>
      <c r="P57" s="140"/>
      <c r="Q57" s="140" t="s">
        <v>984</v>
      </c>
      <c r="R57" s="199">
        <v>2110402</v>
      </c>
      <c r="S57" s="199">
        <v>2130505</v>
      </c>
      <c r="T57" s="172" t="s">
        <v>59</v>
      </c>
      <c r="U57" s="200">
        <v>0</v>
      </c>
      <c r="V57" s="128"/>
      <c r="W57" s="172">
        <v>19.9</v>
      </c>
    </row>
    <row r="58" ht="31" customHeight="1" spans="1:23">
      <c r="A58" s="129">
        <f>IF(B58="","",COUNTA(B$7:B58))</f>
        <v>31</v>
      </c>
      <c r="B58" s="129" t="s">
        <v>1082</v>
      </c>
      <c r="C58" s="129" t="s">
        <v>1083</v>
      </c>
      <c r="D58" s="129">
        <v>2020.06</v>
      </c>
      <c r="E58" s="129" t="s">
        <v>999</v>
      </c>
      <c r="F58" s="129" t="s">
        <v>1084</v>
      </c>
      <c r="G58" s="129" t="s">
        <v>33</v>
      </c>
      <c r="H58" s="129"/>
      <c r="I58" s="129"/>
      <c r="J58" s="129"/>
      <c r="K58" s="129">
        <v>19</v>
      </c>
      <c r="L58" s="168" t="s">
        <v>34</v>
      </c>
      <c r="M58" s="139">
        <f t="shared" si="1"/>
        <v>112</v>
      </c>
      <c r="N58" s="140">
        <v>112</v>
      </c>
      <c r="O58" s="140" t="s">
        <v>984</v>
      </c>
      <c r="P58" s="140"/>
      <c r="Q58" s="140" t="s">
        <v>984</v>
      </c>
      <c r="R58" s="199">
        <v>21305</v>
      </c>
      <c r="S58" s="199">
        <v>2130505</v>
      </c>
      <c r="T58" s="172" t="s">
        <v>35</v>
      </c>
      <c r="U58" s="200">
        <v>0</v>
      </c>
      <c r="V58" s="128"/>
      <c r="W58" s="172">
        <v>96.123452</v>
      </c>
    </row>
    <row r="59" ht="31" customHeight="1" spans="1:23">
      <c r="A59" s="132"/>
      <c r="B59" s="132"/>
      <c r="C59" s="132"/>
      <c r="D59" s="132"/>
      <c r="E59" s="132"/>
      <c r="F59" s="132"/>
      <c r="G59" s="129" t="s">
        <v>33</v>
      </c>
      <c r="H59" s="129"/>
      <c r="I59" s="129"/>
      <c r="J59" s="129"/>
      <c r="K59" s="132"/>
      <c r="L59" s="168" t="s">
        <v>95</v>
      </c>
      <c r="M59" s="139">
        <f t="shared" si="1"/>
        <v>48</v>
      </c>
      <c r="N59" s="140">
        <v>48</v>
      </c>
      <c r="O59" s="140" t="s">
        <v>984</v>
      </c>
      <c r="P59" s="140"/>
      <c r="Q59" s="140" t="s">
        <v>984</v>
      </c>
      <c r="R59" s="199">
        <v>2130706</v>
      </c>
      <c r="S59" s="199">
        <v>2130505</v>
      </c>
      <c r="T59" s="172" t="s">
        <v>59</v>
      </c>
      <c r="U59" s="200"/>
      <c r="V59" s="128"/>
      <c r="W59" s="172">
        <v>40.588938</v>
      </c>
    </row>
    <row r="60" ht="31" customHeight="1" spans="1:23">
      <c r="A60" s="129">
        <f>IF(B60="","",COUNTA(B$7:B60))</f>
        <v>32</v>
      </c>
      <c r="B60" s="129" t="s">
        <v>1085</v>
      </c>
      <c r="C60" s="129" t="s">
        <v>1086</v>
      </c>
      <c r="D60" s="129">
        <v>2020.06</v>
      </c>
      <c r="E60" s="129" t="s">
        <v>1087</v>
      </c>
      <c r="F60" s="129" t="s">
        <v>1088</v>
      </c>
      <c r="G60" s="129" t="s">
        <v>33</v>
      </c>
      <c r="H60" s="129"/>
      <c r="I60" s="129"/>
      <c r="J60" s="129"/>
      <c r="K60" s="129">
        <v>30</v>
      </c>
      <c r="L60" s="168" t="s">
        <v>34</v>
      </c>
      <c r="M60" s="139">
        <f t="shared" si="1"/>
        <v>70</v>
      </c>
      <c r="N60" s="140">
        <v>70</v>
      </c>
      <c r="O60" s="140" t="s">
        <v>984</v>
      </c>
      <c r="P60" s="140"/>
      <c r="Q60" s="140" t="s">
        <v>984</v>
      </c>
      <c r="R60" s="199">
        <v>21305</v>
      </c>
      <c r="S60" s="199">
        <v>2130505</v>
      </c>
      <c r="T60" s="172" t="s">
        <v>35</v>
      </c>
      <c r="U60" s="200">
        <v>0</v>
      </c>
      <c r="V60" s="128"/>
      <c r="W60" s="172">
        <v>70</v>
      </c>
    </row>
    <row r="61" ht="31" customHeight="1" spans="1:23">
      <c r="A61" s="132"/>
      <c r="B61" s="132"/>
      <c r="C61" s="132"/>
      <c r="D61" s="132"/>
      <c r="E61" s="132"/>
      <c r="F61" s="132"/>
      <c r="G61" s="129" t="s">
        <v>33</v>
      </c>
      <c r="H61" s="129"/>
      <c r="I61" s="129"/>
      <c r="J61" s="129"/>
      <c r="K61" s="132"/>
      <c r="L61" s="168" t="s">
        <v>1089</v>
      </c>
      <c r="M61" s="139">
        <f t="shared" si="1"/>
        <v>31.624664</v>
      </c>
      <c r="N61" s="140" t="s">
        <v>984</v>
      </c>
      <c r="O61" s="140" t="s">
        <v>984</v>
      </c>
      <c r="P61" s="140"/>
      <c r="Q61" s="140">
        <v>31.624664</v>
      </c>
      <c r="R61" s="199"/>
      <c r="S61" s="199">
        <v>2130505</v>
      </c>
      <c r="T61" s="172"/>
      <c r="U61" s="200"/>
      <c r="V61" s="128"/>
      <c r="W61" s="172">
        <v>31.624664</v>
      </c>
    </row>
    <row r="62" ht="31" customHeight="1" spans="1:23">
      <c r="A62" s="132"/>
      <c r="B62" s="132"/>
      <c r="C62" s="132"/>
      <c r="D62" s="132"/>
      <c r="E62" s="132"/>
      <c r="F62" s="132"/>
      <c r="G62" s="129" t="s">
        <v>33</v>
      </c>
      <c r="H62" s="129"/>
      <c r="I62" s="129"/>
      <c r="J62" s="129"/>
      <c r="K62" s="132"/>
      <c r="L62" s="168" t="s">
        <v>275</v>
      </c>
      <c r="M62" s="139">
        <f t="shared" si="1"/>
        <v>5.335038</v>
      </c>
      <c r="N62" s="140" t="s">
        <v>984</v>
      </c>
      <c r="O62" s="140">
        <v>5.335038</v>
      </c>
      <c r="P62" s="140"/>
      <c r="Q62" s="140" t="s">
        <v>984</v>
      </c>
      <c r="R62" s="199">
        <v>2130106</v>
      </c>
      <c r="S62" s="199">
        <v>2130505</v>
      </c>
      <c r="T62" s="172" t="s">
        <v>59</v>
      </c>
      <c r="U62" s="200"/>
      <c r="V62" s="128"/>
      <c r="W62" s="172">
        <v>1.816792</v>
      </c>
    </row>
    <row r="63" ht="31" customHeight="1" spans="1:23">
      <c r="A63" s="132"/>
      <c r="B63" s="132"/>
      <c r="C63" s="132"/>
      <c r="D63" s="132"/>
      <c r="E63" s="132"/>
      <c r="F63" s="132"/>
      <c r="G63" s="129" t="s">
        <v>33</v>
      </c>
      <c r="H63" s="129"/>
      <c r="I63" s="129"/>
      <c r="J63" s="129"/>
      <c r="K63" s="132"/>
      <c r="L63" s="168" t="s">
        <v>96</v>
      </c>
      <c r="M63" s="139">
        <f t="shared" si="1"/>
        <v>29.7</v>
      </c>
      <c r="N63" s="140">
        <v>29.7</v>
      </c>
      <c r="O63" s="140" t="s">
        <v>984</v>
      </c>
      <c r="P63" s="140"/>
      <c r="Q63" s="140" t="s">
        <v>984</v>
      </c>
      <c r="R63" s="199">
        <v>2110402</v>
      </c>
      <c r="S63" s="199">
        <v>2130505</v>
      </c>
      <c r="T63" s="172" t="s">
        <v>59</v>
      </c>
      <c r="U63" s="200"/>
      <c r="V63" s="128"/>
      <c r="W63" s="172">
        <v>21.051698</v>
      </c>
    </row>
    <row r="64" ht="31" customHeight="1" spans="1:23">
      <c r="A64" s="126">
        <f>IF(B64="","",COUNTA(B$7:B64))</f>
        <v>33</v>
      </c>
      <c r="B64" s="126" t="s">
        <v>1090</v>
      </c>
      <c r="C64" s="126" t="s">
        <v>1091</v>
      </c>
      <c r="D64" s="126">
        <v>2020.06</v>
      </c>
      <c r="E64" s="126" t="s">
        <v>1058</v>
      </c>
      <c r="F64" s="126" t="s">
        <v>1092</v>
      </c>
      <c r="G64" s="129" t="s">
        <v>33</v>
      </c>
      <c r="H64" s="129"/>
      <c r="I64" s="129"/>
      <c r="J64" s="129"/>
      <c r="K64" s="126">
        <v>22</v>
      </c>
      <c r="L64" s="168" t="s">
        <v>34</v>
      </c>
      <c r="M64" s="139">
        <f t="shared" si="1"/>
        <v>387</v>
      </c>
      <c r="N64" s="140">
        <v>387</v>
      </c>
      <c r="O64" s="140" t="s">
        <v>984</v>
      </c>
      <c r="P64" s="140"/>
      <c r="Q64" s="140" t="s">
        <v>984</v>
      </c>
      <c r="R64" s="199">
        <v>21305</v>
      </c>
      <c r="S64" s="199">
        <v>2130505</v>
      </c>
      <c r="T64" s="172" t="s">
        <v>35</v>
      </c>
      <c r="U64" s="200">
        <v>0</v>
      </c>
      <c r="V64" s="128"/>
      <c r="W64" s="172">
        <v>352.095573</v>
      </c>
    </row>
    <row r="65" ht="31" customHeight="1" spans="1:23">
      <c r="A65" s="126">
        <f>IF(B65="","",COUNTA(B$7:B65))</f>
        <v>34</v>
      </c>
      <c r="B65" s="126" t="s">
        <v>1093</v>
      </c>
      <c r="C65" s="126" t="s">
        <v>1094</v>
      </c>
      <c r="D65" s="126">
        <v>2020.06</v>
      </c>
      <c r="E65" s="126" t="s">
        <v>999</v>
      </c>
      <c r="F65" s="126" t="s">
        <v>1095</v>
      </c>
      <c r="G65" s="129" t="s">
        <v>33</v>
      </c>
      <c r="H65" s="129"/>
      <c r="I65" s="129"/>
      <c r="J65" s="129"/>
      <c r="K65" s="126">
        <v>82</v>
      </c>
      <c r="L65" s="168" t="s">
        <v>36</v>
      </c>
      <c r="M65" s="139">
        <f t="shared" si="1"/>
        <v>410</v>
      </c>
      <c r="N65" s="140" t="s">
        <v>984</v>
      </c>
      <c r="O65" s="140">
        <v>410</v>
      </c>
      <c r="P65" s="140"/>
      <c r="Q65" s="140" t="s">
        <v>984</v>
      </c>
      <c r="R65" s="199">
        <v>21305</v>
      </c>
      <c r="S65" s="199">
        <v>2130505</v>
      </c>
      <c r="T65" s="172" t="s">
        <v>35</v>
      </c>
      <c r="U65" s="200">
        <v>0</v>
      </c>
      <c r="V65" s="128"/>
      <c r="W65" s="172">
        <v>405.952</v>
      </c>
    </row>
    <row r="66" ht="31" customHeight="1" spans="1:23">
      <c r="A66" s="126">
        <f>IF(B66="","",COUNTA(B$7:B66))</f>
        <v>35</v>
      </c>
      <c r="B66" s="126" t="s">
        <v>1096</v>
      </c>
      <c r="C66" s="126" t="s">
        <v>1097</v>
      </c>
      <c r="D66" s="126">
        <v>2020.06</v>
      </c>
      <c r="E66" s="126" t="s">
        <v>1058</v>
      </c>
      <c r="F66" s="126" t="s">
        <v>1095</v>
      </c>
      <c r="G66" s="129" t="s">
        <v>33</v>
      </c>
      <c r="H66" s="129"/>
      <c r="I66" s="129"/>
      <c r="J66" s="129"/>
      <c r="K66" s="126">
        <v>82</v>
      </c>
      <c r="L66" s="168" t="s">
        <v>36</v>
      </c>
      <c r="M66" s="139">
        <f t="shared" si="1"/>
        <v>410</v>
      </c>
      <c r="N66" s="140" t="s">
        <v>984</v>
      </c>
      <c r="O66" s="140">
        <v>410</v>
      </c>
      <c r="P66" s="140"/>
      <c r="Q66" s="140" t="s">
        <v>984</v>
      </c>
      <c r="R66" s="199">
        <v>21305</v>
      </c>
      <c r="S66" s="199">
        <v>2130505</v>
      </c>
      <c r="T66" s="172" t="s">
        <v>35</v>
      </c>
      <c r="U66" s="200">
        <v>0</v>
      </c>
      <c r="V66" s="128"/>
      <c r="W66" s="172">
        <v>397</v>
      </c>
    </row>
    <row r="67" ht="31" customHeight="1" spans="1:23">
      <c r="A67" s="126">
        <f>IF(B67="","",COUNTA(B$7:B67))</f>
        <v>36</v>
      </c>
      <c r="B67" s="126" t="s">
        <v>1098</v>
      </c>
      <c r="C67" s="126" t="s">
        <v>1099</v>
      </c>
      <c r="D67" s="126">
        <v>2020.06</v>
      </c>
      <c r="E67" s="126" t="s">
        <v>1058</v>
      </c>
      <c r="F67" s="126" t="s">
        <v>1100</v>
      </c>
      <c r="G67" s="129" t="s">
        <v>33</v>
      </c>
      <c r="H67" s="129"/>
      <c r="I67" s="129"/>
      <c r="J67" s="129"/>
      <c r="K67" s="126">
        <v>11</v>
      </c>
      <c r="L67" s="168" t="s">
        <v>36</v>
      </c>
      <c r="M67" s="139">
        <f t="shared" si="1"/>
        <v>200</v>
      </c>
      <c r="N67" s="140" t="s">
        <v>984</v>
      </c>
      <c r="O67" s="140">
        <v>200</v>
      </c>
      <c r="P67" s="140"/>
      <c r="Q67" s="140" t="s">
        <v>984</v>
      </c>
      <c r="R67" s="199">
        <v>21305</v>
      </c>
      <c r="S67" s="199">
        <v>2130505</v>
      </c>
      <c r="T67" s="172" t="s">
        <v>35</v>
      </c>
      <c r="U67" s="200">
        <v>0</v>
      </c>
      <c r="V67" s="128"/>
      <c r="W67" s="172">
        <v>167.266613</v>
      </c>
    </row>
    <row r="68" ht="31" customHeight="1" spans="1:23">
      <c r="A68" s="129">
        <f>IF(B68="","",COUNTA(B$7:B68))</f>
        <v>37</v>
      </c>
      <c r="B68" s="129" t="s">
        <v>1101</v>
      </c>
      <c r="C68" s="129" t="s">
        <v>1102</v>
      </c>
      <c r="D68" s="129">
        <v>2020.06</v>
      </c>
      <c r="E68" s="129" t="s">
        <v>987</v>
      </c>
      <c r="F68" s="129" t="s">
        <v>1103</v>
      </c>
      <c r="G68" s="129" t="s">
        <v>33</v>
      </c>
      <c r="H68" s="129"/>
      <c r="I68" s="129"/>
      <c r="J68" s="129"/>
      <c r="K68" s="129">
        <v>150</v>
      </c>
      <c r="L68" s="168" t="s">
        <v>36</v>
      </c>
      <c r="M68" s="139">
        <f t="shared" si="1"/>
        <v>320</v>
      </c>
      <c r="N68" s="140" t="s">
        <v>984</v>
      </c>
      <c r="O68" s="140">
        <v>320</v>
      </c>
      <c r="P68" s="140"/>
      <c r="Q68" s="140" t="s">
        <v>984</v>
      </c>
      <c r="R68" s="199">
        <v>21305</v>
      </c>
      <c r="S68" s="199">
        <v>2130505</v>
      </c>
      <c r="T68" s="172" t="s">
        <v>35</v>
      </c>
      <c r="U68" s="200">
        <v>0</v>
      </c>
      <c r="V68" s="128"/>
      <c r="W68" s="172">
        <v>320</v>
      </c>
    </row>
    <row r="69" ht="31" customHeight="1" spans="1:23">
      <c r="A69" s="132"/>
      <c r="B69" s="132"/>
      <c r="C69" s="132"/>
      <c r="D69" s="132"/>
      <c r="E69" s="132"/>
      <c r="F69" s="132"/>
      <c r="G69" s="129" t="s">
        <v>33</v>
      </c>
      <c r="H69" s="129"/>
      <c r="I69" s="129"/>
      <c r="J69" s="129"/>
      <c r="K69" s="132"/>
      <c r="L69" s="168" t="s">
        <v>34</v>
      </c>
      <c r="M69" s="139">
        <f t="shared" si="1"/>
        <v>319.865</v>
      </c>
      <c r="N69" s="140">
        <v>319.865</v>
      </c>
      <c r="O69" s="140" t="s">
        <v>984</v>
      </c>
      <c r="P69" s="140"/>
      <c r="Q69" s="140" t="s">
        <v>984</v>
      </c>
      <c r="R69" s="199">
        <v>21305</v>
      </c>
      <c r="S69" s="199">
        <v>2130505</v>
      </c>
      <c r="T69" s="172" t="s">
        <v>35</v>
      </c>
      <c r="U69" s="200">
        <v>0</v>
      </c>
      <c r="V69" s="128"/>
      <c r="W69" s="172">
        <v>319.865</v>
      </c>
    </row>
    <row r="70" ht="31" customHeight="1" spans="1:23">
      <c r="A70" s="126">
        <f>IF(B70="","",COUNTA(B$7:B70))</f>
        <v>38</v>
      </c>
      <c r="B70" s="126" t="s">
        <v>1104</v>
      </c>
      <c r="C70" s="126" t="s">
        <v>1105</v>
      </c>
      <c r="D70" s="126">
        <v>2020.06</v>
      </c>
      <c r="E70" s="126" t="s">
        <v>1106</v>
      </c>
      <c r="F70" s="126" t="s">
        <v>1107</v>
      </c>
      <c r="G70" s="129" t="s">
        <v>33</v>
      </c>
      <c r="H70" s="129"/>
      <c r="I70" s="129"/>
      <c r="J70" s="129"/>
      <c r="K70" s="126">
        <v>20</v>
      </c>
      <c r="L70" s="168" t="s">
        <v>50</v>
      </c>
      <c r="M70" s="139">
        <f t="shared" si="1"/>
        <v>225.436227</v>
      </c>
      <c r="N70" s="140">
        <v>225.436227</v>
      </c>
      <c r="O70" s="140" t="s">
        <v>984</v>
      </c>
      <c r="P70" s="140"/>
      <c r="Q70" s="140" t="s">
        <v>984</v>
      </c>
      <c r="R70" s="199">
        <v>21305</v>
      </c>
      <c r="S70" s="199">
        <v>2130505</v>
      </c>
      <c r="T70" s="172" t="s">
        <v>35</v>
      </c>
      <c r="U70" s="200">
        <v>0</v>
      </c>
      <c r="V70" s="128"/>
      <c r="W70" s="172">
        <v>225.436227</v>
      </c>
    </row>
    <row r="71" ht="31" customHeight="1" spans="1:23">
      <c r="A71" s="126">
        <f>IF(B71="","",COUNTA(B$7:B71))</f>
        <v>39</v>
      </c>
      <c r="B71" s="126" t="s">
        <v>1108</v>
      </c>
      <c r="C71" s="126" t="s">
        <v>1109</v>
      </c>
      <c r="D71" s="126">
        <v>2020.06</v>
      </c>
      <c r="E71" s="126" t="s">
        <v>1106</v>
      </c>
      <c r="F71" s="126" t="s">
        <v>1110</v>
      </c>
      <c r="G71" s="129" t="s">
        <v>33</v>
      </c>
      <c r="H71" s="129"/>
      <c r="I71" s="129"/>
      <c r="J71" s="129"/>
      <c r="K71" s="126">
        <v>10</v>
      </c>
      <c r="L71" s="168" t="s">
        <v>50</v>
      </c>
      <c r="M71" s="139">
        <f t="shared" ref="M71:M134" si="2">SUM(N71:Q71)</f>
        <v>134.915747</v>
      </c>
      <c r="N71" s="140">
        <v>134.915747</v>
      </c>
      <c r="O71" s="140" t="s">
        <v>984</v>
      </c>
      <c r="P71" s="140"/>
      <c r="Q71" s="140" t="s">
        <v>984</v>
      </c>
      <c r="R71" s="199">
        <v>21305</v>
      </c>
      <c r="S71" s="199">
        <v>2130505</v>
      </c>
      <c r="T71" s="172" t="s">
        <v>35</v>
      </c>
      <c r="U71" s="200">
        <v>0</v>
      </c>
      <c r="V71" s="128"/>
      <c r="W71" s="172">
        <v>134.915747</v>
      </c>
    </row>
    <row r="72" ht="31" customHeight="1" spans="1:23">
      <c r="A72" s="126">
        <f>IF(B72="","",COUNTA(B$7:B72))</f>
        <v>40</v>
      </c>
      <c r="B72" s="126" t="s">
        <v>1111</v>
      </c>
      <c r="C72" s="126" t="s">
        <v>1112</v>
      </c>
      <c r="D72" s="126">
        <v>2020.06</v>
      </c>
      <c r="E72" s="126" t="s">
        <v>1106</v>
      </c>
      <c r="F72" s="126" t="s">
        <v>1113</v>
      </c>
      <c r="G72" s="129" t="s">
        <v>33</v>
      </c>
      <c r="H72" s="129"/>
      <c r="I72" s="129"/>
      <c r="J72" s="129"/>
      <c r="K72" s="126">
        <v>20</v>
      </c>
      <c r="L72" s="168" t="s">
        <v>50</v>
      </c>
      <c r="M72" s="139">
        <f t="shared" si="2"/>
        <v>133.876957</v>
      </c>
      <c r="N72" s="140">
        <v>133.876957</v>
      </c>
      <c r="O72" s="140" t="s">
        <v>984</v>
      </c>
      <c r="P72" s="140"/>
      <c r="Q72" s="140" t="s">
        <v>984</v>
      </c>
      <c r="R72" s="199">
        <v>21305</v>
      </c>
      <c r="S72" s="199">
        <v>2130505</v>
      </c>
      <c r="T72" s="172" t="s">
        <v>35</v>
      </c>
      <c r="U72" s="200">
        <v>0</v>
      </c>
      <c r="V72" s="128"/>
      <c r="W72" s="172">
        <v>133.876957</v>
      </c>
    </row>
    <row r="73" ht="31" customHeight="1" spans="1:23">
      <c r="A73" s="126">
        <f>IF(B73="","",COUNTA(B$7:B73))</f>
        <v>41</v>
      </c>
      <c r="B73" s="126" t="s">
        <v>1114</v>
      </c>
      <c r="C73" s="126" t="s">
        <v>1115</v>
      </c>
      <c r="D73" s="126">
        <v>2020.06</v>
      </c>
      <c r="E73" s="126" t="s">
        <v>1106</v>
      </c>
      <c r="F73" s="126" t="s">
        <v>1116</v>
      </c>
      <c r="G73" s="129" t="s">
        <v>33</v>
      </c>
      <c r="H73" s="129"/>
      <c r="I73" s="129"/>
      <c r="J73" s="129"/>
      <c r="K73" s="126">
        <v>10</v>
      </c>
      <c r="L73" s="168" t="s">
        <v>50</v>
      </c>
      <c r="M73" s="139">
        <f t="shared" si="2"/>
        <v>124.636756</v>
      </c>
      <c r="N73" s="140">
        <v>124.636756</v>
      </c>
      <c r="O73" s="140" t="s">
        <v>984</v>
      </c>
      <c r="P73" s="140"/>
      <c r="Q73" s="140" t="s">
        <v>984</v>
      </c>
      <c r="R73" s="199">
        <v>21305</v>
      </c>
      <c r="S73" s="199">
        <v>2130505</v>
      </c>
      <c r="T73" s="172" t="s">
        <v>35</v>
      </c>
      <c r="U73" s="200">
        <v>0</v>
      </c>
      <c r="V73" s="128"/>
      <c r="W73" s="172">
        <v>124.636756</v>
      </c>
    </row>
    <row r="74" ht="31" customHeight="1" spans="1:23">
      <c r="A74" s="126">
        <f>IF(B74="","",COUNTA(B$7:B74))</f>
        <v>42</v>
      </c>
      <c r="B74" s="126" t="s">
        <v>1117</v>
      </c>
      <c r="C74" s="126" t="s">
        <v>1118</v>
      </c>
      <c r="D74" s="126">
        <v>2020.06</v>
      </c>
      <c r="E74" s="126" t="s">
        <v>1106</v>
      </c>
      <c r="F74" s="126" t="s">
        <v>1119</v>
      </c>
      <c r="G74" s="129" t="s">
        <v>33</v>
      </c>
      <c r="H74" s="129"/>
      <c r="I74" s="129"/>
      <c r="J74" s="129"/>
      <c r="K74" s="126">
        <v>30</v>
      </c>
      <c r="L74" s="168" t="s">
        <v>50</v>
      </c>
      <c r="M74" s="139">
        <f t="shared" si="2"/>
        <v>320.798587</v>
      </c>
      <c r="N74" s="140">
        <v>320.798587</v>
      </c>
      <c r="O74" s="140" t="s">
        <v>984</v>
      </c>
      <c r="P74" s="140"/>
      <c r="Q74" s="140" t="s">
        <v>984</v>
      </c>
      <c r="R74" s="199">
        <v>21305</v>
      </c>
      <c r="S74" s="199">
        <v>2130505</v>
      </c>
      <c r="T74" s="172" t="s">
        <v>35</v>
      </c>
      <c r="U74" s="200">
        <v>0</v>
      </c>
      <c r="V74" s="128"/>
      <c r="W74" s="172">
        <v>320.798587</v>
      </c>
    </row>
    <row r="75" ht="31" customHeight="1" spans="1:23">
      <c r="A75" s="126">
        <f>IF(B75="","",COUNTA(B$7:B75))</f>
        <v>43</v>
      </c>
      <c r="B75" s="126" t="s">
        <v>1120</v>
      </c>
      <c r="C75" s="126" t="s">
        <v>1121</v>
      </c>
      <c r="D75" s="126">
        <v>2020.06</v>
      </c>
      <c r="E75" s="126" t="s">
        <v>1106</v>
      </c>
      <c r="F75" s="126" t="s">
        <v>1122</v>
      </c>
      <c r="G75" s="129" t="s">
        <v>33</v>
      </c>
      <c r="H75" s="129"/>
      <c r="I75" s="129"/>
      <c r="J75" s="129"/>
      <c r="K75" s="126">
        <v>30</v>
      </c>
      <c r="L75" s="168" t="s">
        <v>50</v>
      </c>
      <c r="M75" s="139">
        <f t="shared" si="2"/>
        <v>287.776087</v>
      </c>
      <c r="N75" s="140">
        <v>287.776087</v>
      </c>
      <c r="O75" s="140" t="s">
        <v>984</v>
      </c>
      <c r="P75" s="140"/>
      <c r="Q75" s="140" t="s">
        <v>984</v>
      </c>
      <c r="R75" s="199">
        <v>21305</v>
      </c>
      <c r="S75" s="199">
        <v>2130505</v>
      </c>
      <c r="T75" s="172" t="s">
        <v>35</v>
      </c>
      <c r="U75" s="200">
        <v>0</v>
      </c>
      <c r="V75" s="128"/>
      <c r="W75" s="172">
        <v>287.776087</v>
      </c>
    </row>
    <row r="76" ht="31" customHeight="1" spans="1:23">
      <c r="A76" s="126">
        <f>IF(B76="","",COUNTA(B$7:B76))</f>
        <v>44</v>
      </c>
      <c r="B76" s="126" t="s">
        <v>1123</v>
      </c>
      <c r="C76" s="126" t="s">
        <v>1124</v>
      </c>
      <c r="D76" s="126">
        <v>2020.06</v>
      </c>
      <c r="E76" s="126" t="s">
        <v>1106</v>
      </c>
      <c r="F76" s="126" t="s">
        <v>1125</v>
      </c>
      <c r="G76" s="129" t="s">
        <v>33</v>
      </c>
      <c r="H76" s="129"/>
      <c r="I76" s="129"/>
      <c r="J76" s="129"/>
      <c r="K76" s="126">
        <v>15</v>
      </c>
      <c r="L76" s="168" t="s">
        <v>50</v>
      </c>
      <c r="M76" s="139">
        <f t="shared" si="2"/>
        <v>185.728869</v>
      </c>
      <c r="N76" s="140">
        <v>185.728869</v>
      </c>
      <c r="O76" s="140" t="s">
        <v>984</v>
      </c>
      <c r="P76" s="140"/>
      <c r="Q76" s="140" t="s">
        <v>984</v>
      </c>
      <c r="R76" s="199">
        <v>21305</v>
      </c>
      <c r="S76" s="199">
        <v>2130505</v>
      </c>
      <c r="T76" s="172" t="s">
        <v>35</v>
      </c>
      <c r="U76" s="200">
        <v>0</v>
      </c>
      <c r="V76" s="128"/>
      <c r="W76" s="172">
        <v>185.728869</v>
      </c>
    </row>
    <row r="77" ht="31" customHeight="1" spans="1:23">
      <c r="A77" s="126">
        <f>IF(B77="","",COUNTA(B$7:B77))</f>
        <v>45</v>
      </c>
      <c r="B77" s="126" t="s">
        <v>1126</v>
      </c>
      <c r="C77" s="126" t="s">
        <v>1127</v>
      </c>
      <c r="D77" s="126">
        <v>2020.06</v>
      </c>
      <c r="E77" s="126" t="s">
        <v>172</v>
      </c>
      <c r="F77" s="126" t="s">
        <v>1128</v>
      </c>
      <c r="G77" s="126"/>
      <c r="H77" s="126" t="s">
        <v>33</v>
      </c>
      <c r="I77" s="126"/>
      <c r="J77" s="126"/>
      <c r="K77" s="126">
        <v>735</v>
      </c>
      <c r="L77" s="168" t="s">
        <v>236</v>
      </c>
      <c r="M77" s="139">
        <f t="shared" si="2"/>
        <v>414.360612</v>
      </c>
      <c r="N77" s="140">
        <v>414.360612</v>
      </c>
      <c r="O77" s="140" t="s">
        <v>984</v>
      </c>
      <c r="P77" s="140"/>
      <c r="Q77" s="140" t="s">
        <v>984</v>
      </c>
      <c r="R77" s="199">
        <v>21305</v>
      </c>
      <c r="S77" s="199">
        <v>2130504</v>
      </c>
      <c r="T77" s="172" t="s">
        <v>35</v>
      </c>
      <c r="U77" s="200">
        <v>0</v>
      </c>
      <c r="V77" s="128"/>
      <c r="W77" s="172">
        <v>401.165485</v>
      </c>
    </row>
    <row r="78" ht="31" customHeight="1" spans="1:23">
      <c r="A78" s="129">
        <f>IF(B78="","",COUNTA(B$7:B78))</f>
        <v>46</v>
      </c>
      <c r="B78" s="129" t="s">
        <v>1129</v>
      </c>
      <c r="C78" s="129" t="s">
        <v>1130</v>
      </c>
      <c r="D78" s="129">
        <v>2020.06</v>
      </c>
      <c r="E78" s="129" t="s">
        <v>168</v>
      </c>
      <c r="F78" s="129" t="s">
        <v>1131</v>
      </c>
      <c r="G78" s="126"/>
      <c r="H78" s="126" t="s">
        <v>33</v>
      </c>
      <c r="I78" s="126"/>
      <c r="J78" s="126"/>
      <c r="K78" s="129">
        <v>100</v>
      </c>
      <c r="L78" s="168" t="s">
        <v>236</v>
      </c>
      <c r="M78" s="139">
        <f t="shared" si="2"/>
        <v>650.193514</v>
      </c>
      <c r="N78" s="140">
        <v>650.193514</v>
      </c>
      <c r="O78" s="140" t="s">
        <v>984</v>
      </c>
      <c r="P78" s="140"/>
      <c r="Q78" s="140" t="s">
        <v>984</v>
      </c>
      <c r="R78" s="199">
        <v>21305</v>
      </c>
      <c r="S78" s="199">
        <v>2130504</v>
      </c>
      <c r="T78" s="172" t="s">
        <v>35</v>
      </c>
      <c r="U78" s="200">
        <v>0</v>
      </c>
      <c r="V78" s="128"/>
      <c r="W78" s="172">
        <v>596.247166</v>
      </c>
    </row>
    <row r="79" ht="31" customHeight="1" spans="1:23">
      <c r="A79" s="132"/>
      <c r="B79" s="132"/>
      <c r="C79" s="132"/>
      <c r="D79" s="132"/>
      <c r="E79" s="132"/>
      <c r="F79" s="132"/>
      <c r="G79" s="126"/>
      <c r="H79" s="126" t="s">
        <v>33</v>
      </c>
      <c r="I79" s="126"/>
      <c r="J79" s="126"/>
      <c r="K79" s="132"/>
      <c r="L79" s="168" t="s">
        <v>58</v>
      </c>
      <c r="M79" s="139">
        <f t="shared" si="2"/>
        <v>272.14</v>
      </c>
      <c r="N79" s="140">
        <v>272.14</v>
      </c>
      <c r="O79" s="140" t="s">
        <v>984</v>
      </c>
      <c r="P79" s="140"/>
      <c r="Q79" s="140" t="s">
        <v>984</v>
      </c>
      <c r="R79" s="199">
        <v>2140602</v>
      </c>
      <c r="S79" s="199">
        <v>2130504</v>
      </c>
      <c r="T79" s="172" t="s">
        <v>59</v>
      </c>
      <c r="U79" s="200"/>
      <c r="V79" s="128"/>
      <c r="W79" s="172">
        <v>259.671671</v>
      </c>
    </row>
    <row r="80" ht="31" customHeight="1" spans="1:23">
      <c r="A80" s="132"/>
      <c r="B80" s="132"/>
      <c r="C80" s="132"/>
      <c r="D80" s="132"/>
      <c r="E80" s="132"/>
      <c r="F80" s="132"/>
      <c r="G80" s="126"/>
      <c r="H80" s="126" t="s">
        <v>33</v>
      </c>
      <c r="I80" s="126"/>
      <c r="J80" s="126"/>
      <c r="K80" s="132"/>
      <c r="L80" s="168" t="s">
        <v>93</v>
      </c>
      <c r="M80" s="139">
        <f t="shared" si="2"/>
        <v>9.21</v>
      </c>
      <c r="N80" s="140">
        <v>9.21</v>
      </c>
      <c r="O80" s="140" t="s">
        <v>984</v>
      </c>
      <c r="P80" s="140"/>
      <c r="Q80" s="140" t="s">
        <v>984</v>
      </c>
      <c r="R80" s="199">
        <v>2130236</v>
      </c>
      <c r="S80" s="199">
        <v>2130504</v>
      </c>
      <c r="T80" s="172" t="s">
        <v>59</v>
      </c>
      <c r="U80" s="200"/>
      <c r="V80" s="128"/>
      <c r="W80" s="172">
        <v>0</v>
      </c>
    </row>
    <row r="81" ht="31" customHeight="1" spans="1:23">
      <c r="A81" s="126">
        <f>IF(B81="","",COUNTA(B$7:B81))</f>
        <v>47</v>
      </c>
      <c r="B81" s="126" t="s">
        <v>1132</v>
      </c>
      <c r="C81" s="126" t="s">
        <v>1133</v>
      </c>
      <c r="D81" s="126">
        <v>2020.06</v>
      </c>
      <c r="E81" s="126" t="s">
        <v>168</v>
      </c>
      <c r="F81" s="126" t="s">
        <v>1134</v>
      </c>
      <c r="G81" s="126"/>
      <c r="H81" s="126" t="s">
        <v>33</v>
      </c>
      <c r="I81" s="126"/>
      <c r="J81" s="126"/>
      <c r="K81" s="126">
        <v>60</v>
      </c>
      <c r="L81" s="168" t="s">
        <v>236</v>
      </c>
      <c r="M81" s="139">
        <f t="shared" si="2"/>
        <v>707.024911</v>
      </c>
      <c r="N81" s="140">
        <v>707.024911</v>
      </c>
      <c r="O81" s="140" t="s">
        <v>984</v>
      </c>
      <c r="P81" s="140"/>
      <c r="Q81" s="140" t="s">
        <v>984</v>
      </c>
      <c r="R81" s="199">
        <v>21305</v>
      </c>
      <c r="S81" s="199">
        <v>2130504</v>
      </c>
      <c r="T81" s="172" t="s">
        <v>35</v>
      </c>
      <c r="U81" s="200">
        <v>0</v>
      </c>
      <c r="V81" s="128"/>
      <c r="W81" s="172">
        <v>657.901487</v>
      </c>
    </row>
    <row r="82" ht="31" customHeight="1" spans="1:23">
      <c r="A82" s="126">
        <f>IF(B82="","",COUNTA(B$7:B82))</f>
        <v>48</v>
      </c>
      <c r="B82" s="126" t="s">
        <v>1135</v>
      </c>
      <c r="C82" s="126" t="s">
        <v>1136</v>
      </c>
      <c r="D82" s="126">
        <v>2020.06</v>
      </c>
      <c r="E82" s="126" t="s">
        <v>168</v>
      </c>
      <c r="F82" s="126" t="s">
        <v>1137</v>
      </c>
      <c r="G82" s="126"/>
      <c r="H82" s="126" t="s">
        <v>33</v>
      </c>
      <c r="I82" s="126"/>
      <c r="J82" s="126"/>
      <c r="K82" s="126">
        <v>60</v>
      </c>
      <c r="L82" s="168" t="s">
        <v>236</v>
      </c>
      <c r="M82" s="139">
        <f t="shared" si="2"/>
        <v>873.259798</v>
      </c>
      <c r="N82" s="140">
        <v>873.259798</v>
      </c>
      <c r="O82" s="140" t="s">
        <v>984</v>
      </c>
      <c r="P82" s="140"/>
      <c r="Q82" s="140" t="s">
        <v>984</v>
      </c>
      <c r="R82" s="199">
        <v>21305</v>
      </c>
      <c r="S82" s="199">
        <v>2130504</v>
      </c>
      <c r="T82" s="172" t="s">
        <v>35</v>
      </c>
      <c r="U82" s="200">
        <v>0</v>
      </c>
      <c r="V82" s="128"/>
      <c r="W82" s="172">
        <v>829.028889</v>
      </c>
    </row>
    <row r="83" ht="31" customHeight="1" spans="1:23">
      <c r="A83" s="126">
        <f>IF(B83="","",COUNTA(B$7:B83))</f>
        <v>49</v>
      </c>
      <c r="B83" s="126" t="s">
        <v>1138</v>
      </c>
      <c r="C83" s="126" t="s">
        <v>1139</v>
      </c>
      <c r="D83" s="126">
        <v>2020.06</v>
      </c>
      <c r="E83" s="126" t="s">
        <v>168</v>
      </c>
      <c r="F83" s="126" t="s">
        <v>1140</v>
      </c>
      <c r="G83" s="126"/>
      <c r="H83" s="126" t="s">
        <v>33</v>
      </c>
      <c r="I83" s="126"/>
      <c r="J83" s="126"/>
      <c r="K83" s="126">
        <v>40</v>
      </c>
      <c r="L83" s="168" t="s">
        <v>236</v>
      </c>
      <c r="M83" s="139">
        <f t="shared" si="2"/>
        <v>416.755338</v>
      </c>
      <c r="N83" s="140">
        <v>416.755338</v>
      </c>
      <c r="O83" s="140" t="s">
        <v>984</v>
      </c>
      <c r="P83" s="140"/>
      <c r="Q83" s="140" t="s">
        <v>984</v>
      </c>
      <c r="R83" s="199">
        <v>21305</v>
      </c>
      <c r="S83" s="199">
        <v>2130504</v>
      </c>
      <c r="T83" s="172" t="s">
        <v>35</v>
      </c>
      <c r="U83" s="200">
        <v>0</v>
      </c>
      <c r="V83" s="128"/>
      <c r="W83" s="172">
        <v>376.047865</v>
      </c>
    </row>
    <row r="84" ht="31" customHeight="1" spans="1:23">
      <c r="A84" s="126">
        <f>IF(B84="","",COUNTA(B$7:B84))</f>
        <v>50</v>
      </c>
      <c r="B84" s="126" t="s">
        <v>1141</v>
      </c>
      <c r="C84" s="126" t="s">
        <v>1142</v>
      </c>
      <c r="D84" s="126">
        <v>2020.06</v>
      </c>
      <c r="E84" s="126" t="s">
        <v>168</v>
      </c>
      <c r="F84" s="126" t="s">
        <v>1143</v>
      </c>
      <c r="G84" s="126"/>
      <c r="H84" s="126" t="s">
        <v>33</v>
      </c>
      <c r="I84" s="126"/>
      <c r="J84" s="126"/>
      <c r="K84" s="126">
        <v>60</v>
      </c>
      <c r="L84" s="168" t="s">
        <v>236</v>
      </c>
      <c r="M84" s="139">
        <f t="shared" si="2"/>
        <v>933.705827</v>
      </c>
      <c r="N84" s="140">
        <v>933.705827</v>
      </c>
      <c r="O84" s="140" t="s">
        <v>984</v>
      </c>
      <c r="P84" s="140"/>
      <c r="Q84" s="140" t="s">
        <v>984</v>
      </c>
      <c r="R84" s="199">
        <v>21305</v>
      </c>
      <c r="S84" s="199">
        <v>2130504</v>
      </c>
      <c r="T84" s="172" t="s">
        <v>35</v>
      </c>
      <c r="U84" s="200">
        <v>0</v>
      </c>
      <c r="V84" s="128"/>
      <c r="W84" s="172">
        <v>846.595749</v>
      </c>
    </row>
    <row r="85" ht="31" customHeight="1" spans="1:23">
      <c r="A85" s="126">
        <f>IF(B85="","",COUNTA(B$7:B85))</f>
        <v>51</v>
      </c>
      <c r="B85" s="126" t="s">
        <v>1144</v>
      </c>
      <c r="C85" s="126" t="s">
        <v>1145</v>
      </c>
      <c r="D85" s="126">
        <v>2020.06</v>
      </c>
      <c r="E85" s="126" t="s">
        <v>117</v>
      </c>
      <c r="F85" s="126" t="s">
        <v>1146</v>
      </c>
      <c r="G85" s="126"/>
      <c r="H85" s="126" t="s">
        <v>33</v>
      </c>
      <c r="I85" s="126"/>
      <c r="J85" s="126"/>
      <c r="K85" s="126">
        <v>60</v>
      </c>
      <c r="L85" s="168" t="s">
        <v>236</v>
      </c>
      <c r="M85" s="139">
        <f t="shared" si="2"/>
        <v>1510.7</v>
      </c>
      <c r="N85" s="140">
        <v>1510.7</v>
      </c>
      <c r="O85" s="140" t="s">
        <v>984</v>
      </c>
      <c r="P85" s="140"/>
      <c r="Q85" s="140" t="s">
        <v>984</v>
      </c>
      <c r="R85" s="199">
        <v>21305</v>
      </c>
      <c r="S85" s="199">
        <v>2130504</v>
      </c>
      <c r="T85" s="172" t="s">
        <v>35</v>
      </c>
      <c r="U85" s="200">
        <v>0</v>
      </c>
      <c r="V85" s="128"/>
      <c r="W85" s="172">
        <v>1350.139284</v>
      </c>
    </row>
    <row r="86" ht="31" customHeight="1" spans="1:23">
      <c r="A86" s="129">
        <f>IF(B86="","",COUNTA(B$7:B86))</f>
        <v>52</v>
      </c>
      <c r="B86" s="129" t="s">
        <v>1147</v>
      </c>
      <c r="C86" s="129" t="s">
        <v>1148</v>
      </c>
      <c r="D86" s="129">
        <v>2020.06</v>
      </c>
      <c r="E86" s="129" t="s">
        <v>31</v>
      </c>
      <c r="F86" s="129" t="s">
        <v>1149</v>
      </c>
      <c r="G86" s="129" t="s">
        <v>33</v>
      </c>
      <c r="H86" s="129"/>
      <c r="I86" s="129"/>
      <c r="J86" s="129"/>
      <c r="K86" s="129">
        <v>216</v>
      </c>
      <c r="L86" s="168" t="s">
        <v>95</v>
      </c>
      <c r="M86" s="139">
        <f t="shared" si="2"/>
        <v>360</v>
      </c>
      <c r="N86" s="140">
        <v>360</v>
      </c>
      <c r="O86" s="140" t="s">
        <v>984</v>
      </c>
      <c r="P86" s="140"/>
      <c r="Q86" s="140" t="s">
        <v>984</v>
      </c>
      <c r="R86" s="199">
        <v>2130701</v>
      </c>
      <c r="S86" s="199">
        <v>2130505</v>
      </c>
      <c r="T86" s="172" t="s">
        <v>59</v>
      </c>
      <c r="U86" s="200"/>
      <c r="V86" s="128"/>
      <c r="W86" s="172">
        <v>360</v>
      </c>
    </row>
    <row r="87" ht="31" customHeight="1" spans="1:23">
      <c r="A87" s="129"/>
      <c r="B87" s="129"/>
      <c r="C87" s="129"/>
      <c r="D87" s="129"/>
      <c r="E87" s="129"/>
      <c r="F87" s="129"/>
      <c r="G87" s="129" t="s">
        <v>33</v>
      </c>
      <c r="H87" s="129"/>
      <c r="I87" s="129"/>
      <c r="J87" s="129"/>
      <c r="K87" s="129"/>
      <c r="L87" s="168" t="s">
        <v>95</v>
      </c>
      <c r="M87" s="139">
        <f t="shared" si="2"/>
        <v>78.571957</v>
      </c>
      <c r="N87" s="140">
        <v>78.571957</v>
      </c>
      <c r="O87" s="140" t="s">
        <v>984</v>
      </c>
      <c r="P87" s="140"/>
      <c r="Q87" s="140" t="s">
        <v>984</v>
      </c>
      <c r="R87" s="199">
        <v>2130701</v>
      </c>
      <c r="S87" s="199">
        <v>2130505</v>
      </c>
      <c r="T87" s="172" t="s">
        <v>59</v>
      </c>
      <c r="U87" s="200"/>
      <c r="V87" s="128"/>
      <c r="W87" s="172">
        <v>78.571957</v>
      </c>
    </row>
    <row r="88" ht="31" customHeight="1" spans="1:23">
      <c r="A88" s="132"/>
      <c r="B88" s="132"/>
      <c r="C88" s="132"/>
      <c r="D88" s="132"/>
      <c r="E88" s="132"/>
      <c r="F88" s="132"/>
      <c r="G88" s="129" t="s">
        <v>33</v>
      </c>
      <c r="H88" s="129"/>
      <c r="I88" s="129"/>
      <c r="J88" s="129"/>
      <c r="K88" s="132"/>
      <c r="L88" s="168" t="s">
        <v>1089</v>
      </c>
      <c r="M88" s="139">
        <f t="shared" si="2"/>
        <v>4.334</v>
      </c>
      <c r="N88" s="140" t="s">
        <v>984</v>
      </c>
      <c r="O88" s="140" t="s">
        <v>984</v>
      </c>
      <c r="P88" s="140"/>
      <c r="Q88" s="140">
        <v>4.334</v>
      </c>
      <c r="R88" s="199"/>
      <c r="S88" s="199">
        <v>2130505</v>
      </c>
      <c r="T88" s="172"/>
      <c r="U88" s="200"/>
      <c r="V88" s="128"/>
      <c r="W88" s="172">
        <v>4.334</v>
      </c>
    </row>
    <row r="89" ht="31" customHeight="1" spans="1:23">
      <c r="A89" s="132"/>
      <c r="B89" s="132"/>
      <c r="C89" s="132"/>
      <c r="D89" s="132"/>
      <c r="E89" s="132"/>
      <c r="F89" s="132"/>
      <c r="G89" s="129" t="s">
        <v>33</v>
      </c>
      <c r="H89" s="129"/>
      <c r="I89" s="129"/>
      <c r="J89" s="129"/>
      <c r="K89" s="132"/>
      <c r="L89" s="168" t="s">
        <v>65</v>
      </c>
      <c r="M89" s="139">
        <f t="shared" si="2"/>
        <v>113.35457</v>
      </c>
      <c r="N89" s="140">
        <v>113.35457</v>
      </c>
      <c r="O89" s="140" t="s">
        <v>984</v>
      </c>
      <c r="P89" s="140"/>
      <c r="Q89" s="140" t="s">
        <v>984</v>
      </c>
      <c r="R89" s="199">
        <v>2130335</v>
      </c>
      <c r="S89" s="199">
        <v>2130505</v>
      </c>
      <c r="T89" s="172" t="s">
        <v>59</v>
      </c>
      <c r="U89" s="200"/>
      <c r="V89" s="128"/>
      <c r="W89" s="172">
        <v>113.35457</v>
      </c>
    </row>
    <row r="90" ht="31" customHeight="1" spans="1:23">
      <c r="A90" s="129">
        <f>IF(B90="","",COUNTA(B$7:B90))</f>
        <v>53</v>
      </c>
      <c r="B90" s="129" t="s">
        <v>1150</v>
      </c>
      <c r="C90" s="129" t="s">
        <v>1151</v>
      </c>
      <c r="D90" s="129">
        <v>2020.06</v>
      </c>
      <c r="E90" s="129" t="s">
        <v>1007</v>
      </c>
      <c r="F90" s="129" t="s">
        <v>1152</v>
      </c>
      <c r="G90" s="129" t="s">
        <v>33</v>
      </c>
      <c r="H90" s="129"/>
      <c r="I90" s="129"/>
      <c r="J90" s="129"/>
      <c r="K90" s="129">
        <v>6</v>
      </c>
      <c r="L90" s="168" t="s">
        <v>95</v>
      </c>
      <c r="M90" s="139">
        <f t="shared" si="2"/>
        <v>44.49857</v>
      </c>
      <c r="N90" s="140">
        <v>44.49857</v>
      </c>
      <c r="O90" s="140" t="s">
        <v>984</v>
      </c>
      <c r="P90" s="140"/>
      <c r="Q90" s="140" t="s">
        <v>984</v>
      </c>
      <c r="R90" s="199">
        <v>2130701</v>
      </c>
      <c r="S90" s="199">
        <v>2130505</v>
      </c>
      <c r="T90" s="172" t="s">
        <v>59</v>
      </c>
      <c r="U90" s="200"/>
      <c r="V90" s="128"/>
      <c r="W90" s="172">
        <v>38.8705</v>
      </c>
    </row>
    <row r="91" ht="31" customHeight="1" spans="1:23">
      <c r="A91" s="129"/>
      <c r="B91" s="129"/>
      <c r="C91" s="129"/>
      <c r="D91" s="129"/>
      <c r="E91" s="129"/>
      <c r="F91" s="129"/>
      <c r="G91" s="129" t="s">
        <v>33</v>
      </c>
      <c r="H91" s="129"/>
      <c r="I91" s="129"/>
      <c r="J91" s="129"/>
      <c r="K91" s="129"/>
      <c r="L91" s="168" t="s">
        <v>95</v>
      </c>
      <c r="M91" s="139">
        <f t="shared" si="2"/>
        <v>34.82526</v>
      </c>
      <c r="N91" s="140">
        <v>34.82526</v>
      </c>
      <c r="O91" s="140" t="s">
        <v>984</v>
      </c>
      <c r="P91" s="140"/>
      <c r="Q91" s="140" t="s">
        <v>984</v>
      </c>
      <c r="R91" s="199">
        <v>2130706</v>
      </c>
      <c r="S91" s="199">
        <v>2130505</v>
      </c>
      <c r="T91" s="172" t="s">
        <v>59</v>
      </c>
      <c r="U91" s="200"/>
      <c r="V91" s="128"/>
      <c r="W91" s="172">
        <v>34.82526</v>
      </c>
    </row>
    <row r="92" ht="31" customHeight="1" spans="1:23">
      <c r="A92" s="132"/>
      <c r="B92" s="132"/>
      <c r="C92" s="132"/>
      <c r="D92" s="132"/>
      <c r="E92" s="132"/>
      <c r="F92" s="132"/>
      <c r="G92" s="129" t="s">
        <v>33</v>
      </c>
      <c r="H92" s="129"/>
      <c r="I92" s="129"/>
      <c r="J92" s="129"/>
      <c r="K92" s="132"/>
      <c r="L92" s="168" t="s">
        <v>1089</v>
      </c>
      <c r="M92" s="139">
        <f t="shared" si="2"/>
        <v>2.19254</v>
      </c>
      <c r="N92" s="140" t="s">
        <v>984</v>
      </c>
      <c r="O92" s="140" t="s">
        <v>984</v>
      </c>
      <c r="P92" s="140"/>
      <c r="Q92" s="140">
        <v>2.19254</v>
      </c>
      <c r="R92" s="199"/>
      <c r="S92" s="199">
        <v>2130505</v>
      </c>
      <c r="T92" s="172"/>
      <c r="U92" s="200"/>
      <c r="V92" s="128"/>
      <c r="W92" s="172">
        <v>2.19254</v>
      </c>
    </row>
    <row r="93" ht="31" customHeight="1" spans="1:23">
      <c r="A93" s="132"/>
      <c r="B93" s="132"/>
      <c r="C93" s="132"/>
      <c r="D93" s="132"/>
      <c r="E93" s="132"/>
      <c r="F93" s="132"/>
      <c r="G93" s="129" t="s">
        <v>33</v>
      </c>
      <c r="H93" s="129"/>
      <c r="I93" s="129"/>
      <c r="J93" s="129"/>
      <c r="K93" s="132"/>
      <c r="L93" s="168" t="s">
        <v>92</v>
      </c>
      <c r="M93" s="139">
        <f t="shared" si="2"/>
        <v>47.99368</v>
      </c>
      <c r="N93" s="140">
        <v>47.99368</v>
      </c>
      <c r="O93" s="140" t="s">
        <v>984</v>
      </c>
      <c r="P93" s="140"/>
      <c r="Q93" s="140" t="s">
        <v>984</v>
      </c>
      <c r="R93" s="199">
        <v>2130153</v>
      </c>
      <c r="S93" s="199">
        <v>2130505</v>
      </c>
      <c r="T93" s="172" t="s">
        <v>59</v>
      </c>
      <c r="U93" s="200"/>
      <c r="V93" s="128"/>
      <c r="W93" s="172">
        <v>47.99368</v>
      </c>
    </row>
    <row r="94" ht="31" customHeight="1" spans="1:23">
      <c r="A94" s="129">
        <f>IF(B94="","",COUNTA(B$7:B94))</f>
        <v>54</v>
      </c>
      <c r="B94" s="129" t="s">
        <v>1153</v>
      </c>
      <c r="C94" s="129" t="s">
        <v>1154</v>
      </c>
      <c r="D94" s="129">
        <v>2020.06</v>
      </c>
      <c r="E94" s="129" t="s">
        <v>1007</v>
      </c>
      <c r="F94" s="129" t="s">
        <v>1155</v>
      </c>
      <c r="G94" s="129" t="s">
        <v>33</v>
      </c>
      <c r="H94" s="129"/>
      <c r="I94" s="129"/>
      <c r="J94" s="129"/>
      <c r="K94" s="129">
        <v>20</v>
      </c>
      <c r="L94" s="168" t="s">
        <v>92</v>
      </c>
      <c r="M94" s="139">
        <f t="shared" si="2"/>
        <v>46.064016</v>
      </c>
      <c r="N94" s="140">
        <v>46.064016</v>
      </c>
      <c r="O94" s="140" t="s">
        <v>984</v>
      </c>
      <c r="P94" s="140"/>
      <c r="Q94" s="140" t="s">
        <v>984</v>
      </c>
      <c r="R94" s="199">
        <v>2130153</v>
      </c>
      <c r="S94" s="199">
        <v>2130505</v>
      </c>
      <c r="T94" s="172" t="s">
        <v>59</v>
      </c>
      <c r="U94" s="200"/>
      <c r="V94" s="128"/>
      <c r="W94" s="172">
        <v>46.064016</v>
      </c>
    </row>
    <row r="95" ht="31" customHeight="1" spans="1:23">
      <c r="A95" s="134"/>
      <c r="B95" s="134"/>
      <c r="C95" s="134"/>
      <c r="D95" s="134"/>
      <c r="E95" s="134"/>
      <c r="F95" s="134"/>
      <c r="G95" s="129" t="s">
        <v>33</v>
      </c>
      <c r="H95" s="129"/>
      <c r="I95" s="129"/>
      <c r="J95" s="129"/>
      <c r="K95" s="134"/>
      <c r="L95" s="168" t="s">
        <v>113</v>
      </c>
      <c r="M95" s="139">
        <f t="shared" si="2"/>
        <v>44.364016</v>
      </c>
      <c r="N95" s="140" t="s">
        <v>984</v>
      </c>
      <c r="O95" s="140">
        <v>44.364016</v>
      </c>
      <c r="P95" s="140"/>
      <c r="Q95" s="140" t="s">
        <v>984</v>
      </c>
      <c r="R95" s="199">
        <v>2210105</v>
      </c>
      <c r="S95" s="199">
        <v>2130505</v>
      </c>
      <c r="T95" s="172" t="s">
        <v>59</v>
      </c>
      <c r="U95" s="200"/>
      <c r="V95" s="128"/>
      <c r="W95" s="172">
        <v>44.364016</v>
      </c>
    </row>
    <row r="96" ht="31" customHeight="1" spans="1:23">
      <c r="A96" s="132"/>
      <c r="B96" s="132"/>
      <c r="C96" s="132"/>
      <c r="D96" s="132"/>
      <c r="E96" s="132"/>
      <c r="F96" s="132"/>
      <c r="G96" s="129" t="s">
        <v>33</v>
      </c>
      <c r="H96" s="129"/>
      <c r="I96" s="129"/>
      <c r="J96" s="129"/>
      <c r="K96" s="132"/>
      <c r="L96" s="168" t="s">
        <v>1089</v>
      </c>
      <c r="M96" s="139">
        <f t="shared" si="2"/>
        <v>24.519088</v>
      </c>
      <c r="N96" s="140" t="s">
        <v>984</v>
      </c>
      <c r="O96" s="140" t="s">
        <v>984</v>
      </c>
      <c r="P96" s="140"/>
      <c r="Q96" s="140">
        <v>24.519088</v>
      </c>
      <c r="R96" s="199"/>
      <c r="S96" s="199">
        <v>2130505</v>
      </c>
      <c r="T96" s="172"/>
      <c r="U96" s="200"/>
      <c r="V96" s="128"/>
      <c r="W96" s="172">
        <v>24.519088</v>
      </c>
    </row>
    <row r="97" ht="31" customHeight="1" spans="1:23">
      <c r="A97" s="132"/>
      <c r="B97" s="132"/>
      <c r="C97" s="132"/>
      <c r="D97" s="132"/>
      <c r="E97" s="132"/>
      <c r="F97" s="132"/>
      <c r="G97" s="129" t="s">
        <v>33</v>
      </c>
      <c r="H97" s="129"/>
      <c r="I97" s="129"/>
      <c r="J97" s="129"/>
      <c r="K97" s="132"/>
      <c r="L97" s="168" t="s">
        <v>65</v>
      </c>
      <c r="M97" s="139">
        <f t="shared" si="2"/>
        <v>14.788005</v>
      </c>
      <c r="N97" s="140">
        <v>14.788005</v>
      </c>
      <c r="O97" s="140" t="s">
        <v>984</v>
      </c>
      <c r="P97" s="140"/>
      <c r="Q97" s="140" t="s">
        <v>984</v>
      </c>
      <c r="R97" s="199">
        <v>2130335</v>
      </c>
      <c r="S97" s="199">
        <v>2130505</v>
      </c>
      <c r="T97" s="172" t="s">
        <v>59</v>
      </c>
      <c r="U97" s="200"/>
      <c r="V97" s="128"/>
      <c r="W97" s="172">
        <v>14.788005</v>
      </c>
    </row>
    <row r="98" ht="31" customHeight="1" spans="1:23">
      <c r="A98" s="126"/>
      <c r="B98" s="126"/>
      <c r="C98" s="126"/>
      <c r="D98" s="126"/>
      <c r="E98" s="126"/>
      <c r="F98" s="126"/>
      <c r="G98" s="129" t="s">
        <v>33</v>
      </c>
      <c r="H98" s="129"/>
      <c r="I98" s="129"/>
      <c r="J98" s="129"/>
      <c r="K98" s="126"/>
      <c r="L98" s="168" t="s">
        <v>94</v>
      </c>
      <c r="M98" s="139">
        <f t="shared" si="2"/>
        <v>36.660297</v>
      </c>
      <c r="N98" s="140">
        <v>36.660297</v>
      </c>
      <c r="O98" s="140" t="s">
        <v>984</v>
      </c>
      <c r="P98" s="140"/>
      <c r="Q98" s="140" t="s">
        <v>984</v>
      </c>
      <c r="R98" s="199">
        <v>2130209</v>
      </c>
      <c r="S98" s="199">
        <v>2130505</v>
      </c>
      <c r="T98" s="172" t="s">
        <v>59</v>
      </c>
      <c r="U98" s="200"/>
      <c r="V98" s="128"/>
      <c r="W98" s="172">
        <v>36.303697</v>
      </c>
    </row>
    <row r="99" ht="31" customHeight="1" spans="1:23">
      <c r="A99" s="132"/>
      <c r="B99" s="132"/>
      <c r="C99" s="132"/>
      <c r="D99" s="132"/>
      <c r="E99" s="132"/>
      <c r="F99" s="132"/>
      <c r="G99" s="129" t="s">
        <v>33</v>
      </c>
      <c r="H99" s="129"/>
      <c r="I99" s="129"/>
      <c r="J99" s="129"/>
      <c r="K99" s="132"/>
      <c r="L99" s="168" t="s">
        <v>276</v>
      </c>
      <c r="M99" s="139">
        <f t="shared" si="2"/>
        <v>26</v>
      </c>
      <c r="N99" s="140" t="s">
        <v>984</v>
      </c>
      <c r="O99" s="140">
        <v>26</v>
      </c>
      <c r="P99" s="140"/>
      <c r="Q99" s="140" t="s">
        <v>984</v>
      </c>
      <c r="R99" s="199">
        <v>2130299</v>
      </c>
      <c r="S99" s="199">
        <v>2130505</v>
      </c>
      <c r="T99" s="172" t="s">
        <v>59</v>
      </c>
      <c r="U99" s="200"/>
      <c r="V99" s="128"/>
      <c r="W99" s="172">
        <v>26</v>
      </c>
    </row>
    <row r="100" ht="31" customHeight="1" spans="1:23">
      <c r="A100" s="129">
        <f>IF(B100="","",COUNTA(B$7:B100))</f>
        <v>55</v>
      </c>
      <c r="B100" s="129" t="s">
        <v>1156</v>
      </c>
      <c r="C100" s="129" t="s">
        <v>1157</v>
      </c>
      <c r="D100" s="129">
        <v>2020.06</v>
      </c>
      <c r="E100" s="129" t="s">
        <v>1007</v>
      </c>
      <c r="F100" s="129" t="s">
        <v>1158</v>
      </c>
      <c r="G100" s="129" t="s">
        <v>33</v>
      </c>
      <c r="H100" s="129"/>
      <c r="I100" s="129"/>
      <c r="J100" s="129"/>
      <c r="K100" s="129">
        <v>20</v>
      </c>
      <c r="L100" s="168" t="s">
        <v>92</v>
      </c>
      <c r="M100" s="139">
        <f t="shared" si="2"/>
        <v>49.334534</v>
      </c>
      <c r="N100" s="140">
        <v>49.334534</v>
      </c>
      <c r="O100" s="140" t="s">
        <v>984</v>
      </c>
      <c r="P100" s="140"/>
      <c r="Q100" s="140" t="s">
        <v>984</v>
      </c>
      <c r="R100" s="199">
        <v>2130153</v>
      </c>
      <c r="S100" s="199">
        <v>2130505</v>
      </c>
      <c r="T100" s="172" t="s">
        <v>59</v>
      </c>
      <c r="U100" s="200"/>
      <c r="V100" s="128"/>
      <c r="W100" s="172">
        <v>49.334534</v>
      </c>
    </row>
    <row r="101" ht="31" customHeight="1" spans="1:23">
      <c r="A101" s="132"/>
      <c r="B101" s="132"/>
      <c r="C101" s="132"/>
      <c r="D101" s="132"/>
      <c r="E101" s="132"/>
      <c r="F101" s="132"/>
      <c r="G101" s="129" t="s">
        <v>33</v>
      </c>
      <c r="H101" s="129"/>
      <c r="I101" s="129"/>
      <c r="J101" s="129"/>
      <c r="K101" s="132"/>
      <c r="L101" s="168" t="s">
        <v>65</v>
      </c>
      <c r="M101" s="139">
        <f t="shared" si="2"/>
        <v>46.991321</v>
      </c>
      <c r="N101" s="140">
        <v>46.991321</v>
      </c>
      <c r="O101" s="140" t="s">
        <v>984</v>
      </c>
      <c r="P101" s="140"/>
      <c r="Q101" s="140" t="s">
        <v>984</v>
      </c>
      <c r="R101" s="199">
        <v>2130335</v>
      </c>
      <c r="S101" s="199">
        <v>2130505</v>
      </c>
      <c r="T101" s="172" t="s">
        <v>59</v>
      </c>
      <c r="U101" s="200"/>
      <c r="V101" s="128"/>
      <c r="W101" s="172">
        <v>46.991321</v>
      </c>
    </row>
    <row r="102" ht="31" customHeight="1" spans="1:23">
      <c r="A102" s="132"/>
      <c r="B102" s="132"/>
      <c r="C102" s="132"/>
      <c r="D102" s="132"/>
      <c r="E102" s="132"/>
      <c r="F102" s="132"/>
      <c r="G102" s="129" t="s">
        <v>33</v>
      </c>
      <c r="H102" s="129"/>
      <c r="I102" s="129"/>
      <c r="J102" s="129"/>
      <c r="K102" s="132"/>
      <c r="L102" s="168" t="s">
        <v>276</v>
      </c>
      <c r="M102" s="139">
        <f t="shared" si="2"/>
        <v>69</v>
      </c>
      <c r="N102" s="140" t="s">
        <v>984</v>
      </c>
      <c r="O102" s="140">
        <v>69</v>
      </c>
      <c r="P102" s="140"/>
      <c r="Q102" s="140" t="s">
        <v>984</v>
      </c>
      <c r="R102" s="199">
        <v>2130299</v>
      </c>
      <c r="S102" s="199">
        <v>2130505</v>
      </c>
      <c r="T102" s="172" t="s">
        <v>59</v>
      </c>
      <c r="U102" s="200"/>
      <c r="V102" s="128"/>
      <c r="W102" s="172">
        <v>69</v>
      </c>
    </row>
    <row r="103" ht="31" customHeight="1" spans="1:23">
      <c r="A103" s="126"/>
      <c r="B103" s="126"/>
      <c r="C103" s="126"/>
      <c r="D103" s="126"/>
      <c r="E103" s="126"/>
      <c r="F103" s="126"/>
      <c r="G103" s="129" t="s">
        <v>33</v>
      </c>
      <c r="H103" s="129"/>
      <c r="I103" s="129"/>
      <c r="J103" s="129"/>
      <c r="K103" s="126"/>
      <c r="L103" s="168" t="s">
        <v>94</v>
      </c>
      <c r="M103" s="139">
        <f t="shared" si="2"/>
        <v>9.309395</v>
      </c>
      <c r="N103" s="140">
        <v>9.309395</v>
      </c>
      <c r="O103" s="140" t="s">
        <v>984</v>
      </c>
      <c r="P103" s="140"/>
      <c r="Q103" s="140" t="s">
        <v>984</v>
      </c>
      <c r="R103" s="199">
        <v>2130209</v>
      </c>
      <c r="S103" s="199">
        <v>2130505</v>
      </c>
      <c r="T103" s="172" t="s">
        <v>59</v>
      </c>
      <c r="U103" s="200"/>
      <c r="V103" s="128"/>
      <c r="W103" s="172">
        <v>8.941892</v>
      </c>
    </row>
    <row r="104" ht="31" customHeight="1" spans="1:23">
      <c r="A104" s="132"/>
      <c r="B104" s="132"/>
      <c r="C104" s="132"/>
      <c r="D104" s="132"/>
      <c r="E104" s="132"/>
      <c r="F104" s="132"/>
      <c r="G104" s="129" t="s">
        <v>33</v>
      </c>
      <c r="H104" s="129"/>
      <c r="I104" s="129"/>
      <c r="J104" s="129"/>
      <c r="K104" s="132"/>
      <c r="L104" s="168" t="s">
        <v>1089</v>
      </c>
      <c r="M104" s="139">
        <f t="shared" si="2"/>
        <v>2.59475</v>
      </c>
      <c r="N104" s="140" t="s">
        <v>984</v>
      </c>
      <c r="O104" s="140" t="s">
        <v>984</v>
      </c>
      <c r="P104" s="140"/>
      <c r="Q104" s="140">
        <v>2.59475</v>
      </c>
      <c r="R104" s="199"/>
      <c r="S104" s="199">
        <v>2130505</v>
      </c>
      <c r="T104" s="172"/>
      <c r="U104" s="200"/>
      <c r="V104" s="128"/>
      <c r="W104" s="172">
        <v>2.59475</v>
      </c>
    </row>
    <row r="105" ht="31" customHeight="1" spans="1:23">
      <c r="A105" s="129">
        <f>IF(B105="","",COUNTA(B$7:B105))</f>
        <v>56</v>
      </c>
      <c r="B105" s="129" t="s">
        <v>1159</v>
      </c>
      <c r="C105" s="129" t="s">
        <v>1160</v>
      </c>
      <c r="D105" s="129">
        <v>2020.06</v>
      </c>
      <c r="E105" s="129" t="s">
        <v>1007</v>
      </c>
      <c r="F105" s="129" t="s">
        <v>1161</v>
      </c>
      <c r="G105" s="129" t="s">
        <v>33</v>
      </c>
      <c r="H105" s="129"/>
      <c r="I105" s="129"/>
      <c r="J105" s="129"/>
      <c r="K105" s="129">
        <v>60</v>
      </c>
      <c r="L105" s="168" t="s">
        <v>92</v>
      </c>
      <c r="M105" s="139">
        <f t="shared" si="2"/>
        <v>130.746016</v>
      </c>
      <c r="N105" s="140">
        <v>130.746016</v>
      </c>
      <c r="O105" s="140" t="s">
        <v>984</v>
      </c>
      <c r="P105" s="140"/>
      <c r="Q105" s="140" t="s">
        <v>984</v>
      </c>
      <c r="R105" s="199">
        <v>2130153</v>
      </c>
      <c r="S105" s="199">
        <v>2130505</v>
      </c>
      <c r="T105" s="172" t="s">
        <v>59</v>
      </c>
      <c r="U105" s="200"/>
      <c r="V105" s="128"/>
      <c r="W105" s="172">
        <v>130.746016</v>
      </c>
    </row>
    <row r="106" ht="31" customHeight="1" spans="1:23">
      <c r="A106" s="129"/>
      <c r="B106" s="129"/>
      <c r="C106" s="129"/>
      <c r="D106" s="129"/>
      <c r="E106" s="129"/>
      <c r="F106" s="129"/>
      <c r="G106" s="129" t="s">
        <v>33</v>
      </c>
      <c r="H106" s="129"/>
      <c r="I106" s="129"/>
      <c r="J106" s="129"/>
      <c r="K106" s="129"/>
      <c r="L106" s="168" t="s">
        <v>58</v>
      </c>
      <c r="M106" s="139">
        <f t="shared" si="2"/>
        <v>174.896356</v>
      </c>
      <c r="N106" s="140">
        <v>174.896356</v>
      </c>
      <c r="O106" s="140" t="s">
        <v>984</v>
      </c>
      <c r="P106" s="140"/>
      <c r="Q106" s="140" t="s">
        <v>984</v>
      </c>
      <c r="R106" s="199">
        <v>2140602</v>
      </c>
      <c r="S106" s="199">
        <v>2130505</v>
      </c>
      <c r="T106" s="172" t="s">
        <v>59</v>
      </c>
      <c r="U106" s="200"/>
      <c r="V106" s="128"/>
      <c r="W106" s="172">
        <v>174.896356</v>
      </c>
    </row>
    <row r="107" ht="31" customHeight="1" spans="1:23">
      <c r="A107" s="132"/>
      <c r="B107" s="132"/>
      <c r="C107" s="132"/>
      <c r="D107" s="132"/>
      <c r="E107" s="132"/>
      <c r="F107" s="132"/>
      <c r="G107" s="129" t="s">
        <v>33</v>
      </c>
      <c r="H107" s="129"/>
      <c r="I107" s="129"/>
      <c r="J107" s="129"/>
      <c r="K107" s="132"/>
      <c r="L107" s="168" t="s">
        <v>1089</v>
      </c>
      <c r="M107" s="139">
        <f t="shared" si="2"/>
        <v>10.0462</v>
      </c>
      <c r="N107" s="140" t="s">
        <v>984</v>
      </c>
      <c r="O107" s="140" t="s">
        <v>984</v>
      </c>
      <c r="P107" s="140"/>
      <c r="Q107" s="140">
        <v>10.0462</v>
      </c>
      <c r="R107" s="199"/>
      <c r="S107" s="199">
        <v>2130505</v>
      </c>
      <c r="T107" s="172"/>
      <c r="U107" s="200"/>
      <c r="V107" s="128"/>
      <c r="W107" s="172">
        <v>10.0462</v>
      </c>
    </row>
    <row r="108" ht="31" customHeight="1" spans="1:23">
      <c r="A108" s="126"/>
      <c r="B108" s="126"/>
      <c r="C108" s="126"/>
      <c r="D108" s="126"/>
      <c r="E108" s="126"/>
      <c r="F108" s="126"/>
      <c r="G108" s="129" t="s">
        <v>33</v>
      </c>
      <c r="H108" s="129"/>
      <c r="I108" s="129"/>
      <c r="J108" s="129"/>
      <c r="K108" s="126"/>
      <c r="L108" s="168" t="s">
        <v>94</v>
      </c>
      <c r="M108" s="139">
        <f t="shared" si="2"/>
        <v>38.322148</v>
      </c>
      <c r="N108" s="140">
        <v>38.322148</v>
      </c>
      <c r="O108" s="140" t="s">
        <v>984</v>
      </c>
      <c r="P108" s="140"/>
      <c r="Q108" s="140" t="s">
        <v>984</v>
      </c>
      <c r="R108" s="199">
        <v>2130209</v>
      </c>
      <c r="S108" s="199">
        <v>2130505</v>
      </c>
      <c r="T108" s="172" t="s">
        <v>59</v>
      </c>
      <c r="U108" s="200"/>
      <c r="V108" s="128"/>
      <c r="W108" s="172">
        <v>37.317328</v>
      </c>
    </row>
    <row r="109" ht="31" customHeight="1" spans="1:23">
      <c r="A109" s="132"/>
      <c r="B109" s="132"/>
      <c r="C109" s="132"/>
      <c r="D109" s="132"/>
      <c r="E109" s="132"/>
      <c r="F109" s="132"/>
      <c r="G109" s="129" t="s">
        <v>33</v>
      </c>
      <c r="H109" s="129"/>
      <c r="I109" s="129"/>
      <c r="J109" s="129"/>
      <c r="K109" s="132"/>
      <c r="L109" s="168" t="s">
        <v>113</v>
      </c>
      <c r="M109" s="139">
        <f t="shared" si="2"/>
        <v>125.776016</v>
      </c>
      <c r="N109" s="140" t="s">
        <v>984</v>
      </c>
      <c r="O109" s="140">
        <v>125.776016</v>
      </c>
      <c r="P109" s="140"/>
      <c r="Q109" s="140" t="s">
        <v>984</v>
      </c>
      <c r="R109" s="199">
        <v>2210105</v>
      </c>
      <c r="S109" s="199">
        <v>2130505</v>
      </c>
      <c r="T109" s="172" t="s">
        <v>59</v>
      </c>
      <c r="U109" s="200"/>
      <c r="V109" s="128"/>
      <c r="W109" s="172">
        <v>125.776016</v>
      </c>
    </row>
    <row r="110" ht="31" customHeight="1" spans="1:23">
      <c r="A110" s="129">
        <f>IF(B110="","",COUNTA(B$7:B110))</f>
        <v>57</v>
      </c>
      <c r="B110" s="129" t="s">
        <v>1162</v>
      </c>
      <c r="C110" s="129" t="s">
        <v>1160</v>
      </c>
      <c r="D110" s="129">
        <v>2020.06</v>
      </c>
      <c r="E110" s="129" t="s">
        <v>1007</v>
      </c>
      <c r="F110" s="129" t="s">
        <v>1163</v>
      </c>
      <c r="G110" s="129" t="s">
        <v>33</v>
      </c>
      <c r="H110" s="129"/>
      <c r="I110" s="129"/>
      <c r="J110" s="129"/>
      <c r="K110" s="129">
        <v>32</v>
      </c>
      <c r="L110" s="168" t="s">
        <v>92</v>
      </c>
      <c r="M110" s="139">
        <f t="shared" si="2"/>
        <v>376.790012</v>
      </c>
      <c r="N110" s="140">
        <v>376.790012</v>
      </c>
      <c r="O110" s="140" t="s">
        <v>984</v>
      </c>
      <c r="P110" s="140"/>
      <c r="Q110" s="140" t="s">
        <v>984</v>
      </c>
      <c r="R110" s="199">
        <v>2130153</v>
      </c>
      <c r="S110" s="199">
        <v>2130505</v>
      </c>
      <c r="T110" s="172" t="s">
        <v>59</v>
      </c>
      <c r="U110" s="200"/>
      <c r="V110" s="128"/>
      <c r="W110" s="172">
        <v>376.790012</v>
      </c>
    </row>
    <row r="111" ht="31" customHeight="1" spans="1:23">
      <c r="A111" s="134"/>
      <c r="B111" s="134"/>
      <c r="C111" s="134"/>
      <c r="D111" s="134"/>
      <c r="E111" s="134"/>
      <c r="F111" s="134"/>
      <c r="G111" s="129" t="s">
        <v>33</v>
      </c>
      <c r="H111" s="129"/>
      <c r="I111" s="129"/>
      <c r="J111" s="129"/>
      <c r="K111" s="134"/>
      <c r="L111" s="168" t="s">
        <v>65</v>
      </c>
      <c r="M111" s="139">
        <f t="shared" si="2"/>
        <v>44.269975</v>
      </c>
      <c r="N111" s="140">
        <v>44.269975</v>
      </c>
      <c r="O111" s="140" t="s">
        <v>984</v>
      </c>
      <c r="P111" s="140"/>
      <c r="Q111" s="140" t="s">
        <v>984</v>
      </c>
      <c r="R111" s="199">
        <v>2130335</v>
      </c>
      <c r="S111" s="199">
        <v>2130505</v>
      </c>
      <c r="T111" s="172" t="s">
        <v>59</v>
      </c>
      <c r="U111" s="200"/>
      <c r="V111" s="128"/>
      <c r="W111" s="172">
        <v>44.269975</v>
      </c>
    </row>
    <row r="112" ht="31" customHeight="1" spans="1:23">
      <c r="A112" s="132"/>
      <c r="B112" s="132"/>
      <c r="C112" s="132"/>
      <c r="D112" s="132"/>
      <c r="E112" s="132"/>
      <c r="F112" s="132"/>
      <c r="G112" s="129" t="s">
        <v>33</v>
      </c>
      <c r="H112" s="129"/>
      <c r="I112" s="129"/>
      <c r="J112" s="129"/>
      <c r="K112" s="132"/>
      <c r="L112" s="168" t="s">
        <v>1089</v>
      </c>
      <c r="M112" s="139">
        <f t="shared" si="2"/>
        <v>3.418566</v>
      </c>
      <c r="N112" s="140" t="s">
        <v>984</v>
      </c>
      <c r="O112" s="140" t="s">
        <v>984</v>
      </c>
      <c r="P112" s="140"/>
      <c r="Q112" s="140">
        <v>3.418566</v>
      </c>
      <c r="R112" s="199"/>
      <c r="S112" s="199">
        <v>2130505</v>
      </c>
      <c r="T112" s="172"/>
      <c r="U112" s="200"/>
      <c r="V112" s="128"/>
      <c r="W112" s="172">
        <v>3.418566</v>
      </c>
    </row>
    <row r="113" ht="31" customHeight="1" spans="1:23">
      <c r="A113" s="132"/>
      <c r="B113" s="132"/>
      <c r="C113" s="132"/>
      <c r="D113" s="132"/>
      <c r="E113" s="132"/>
      <c r="F113" s="132"/>
      <c r="G113" s="129" t="s">
        <v>33</v>
      </c>
      <c r="H113" s="129"/>
      <c r="I113" s="129"/>
      <c r="J113" s="129"/>
      <c r="K113" s="132"/>
      <c r="L113" s="168" t="s">
        <v>275</v>
      </c>
      <c r="M113" s="139">
        <f t="shared" si="2"/>
        <v>18.459962</v>
      </c>
      <c r="N113" s="140" t="s">
        <v>984</v>
      </c>
      <c r="O113" s="140">
        <v>18.459962</v>
      </c>
      <c r="P113" s="140"/>
      <c r="Q113" s="140" t="s">
        <v>984</v>
      </c>
      <c r="R113" s="199">
        <v>2130106</v>
      </c>
      <c r="S113" s="199">
        <v>2130505</v>
      </c>
      <c r="T113" s="172" t="s">
        <v>59</v>
      </c>
      <c r="U113" s="200"/>
      <c r="V113" s="128"/>
      <c r="W113" s="172">
        <v>18.459962</v>
      </c>
    </row>
    <row r="114" ht="31" customHeight="1" spans="1:23">
      <c r="A114" s="126"/>
      <c r="B114" s="126"/>
      <c r="C114" s="126"/>
      <c r="D114" s="126"/>
      <c r="E114" s="126"/>
      <c r="F114" s="126"/>
      <c r="G114" s="129" t="s">
        <v>33</v>
      </c>
      <c r="H114" s="129"/>
      <c r="I114" s="129"/>
      <c r="J114" s="129"/>
      <c r="K114" s="126"/>
      <c r="L114" s="168" t="s">
        <v>94</v>
      </c>
      <c r="M114" s="139">
        <f t="shared" si="2"/>
        <v>46.062007</v>
      </c>
      <c r="N114" s="140">
        <v>46.062007</v>
      </c>
      <c r="O114" s="140" t="s">
        <v>984</v>
      </c>
      <c r="P114" s="140"/>
      <c r="Q114" s="140" t="s">
        <v>984</v>
      </c>
      <c r="R114" s="199">
        <v>2130209</v>
      </c>
      <c r="S114" s="199">
        <v>2130505</v>
      </c>
      <c r="T114" s="172" t="s">
        <v>59</v>
      </c>
      <c r="U114" s="200"/>
      <c r="V114" s="128"/>
      <c r="W114" s="172">
        <v>42.971449</v>
      </c>
    </row>
    <row r="115" ht="31" customHeight="1" spans="1:23">
      <c r="A115" s="132"/>
      <c r="B115" s="132"/>
      <c r="C115" s="132"/>
      <c r="D115" s="132"/>
      <c r="E115" s="132"/>
      <c r="F115" s="132"/>
      <c r="G115" s="129" t="s">
        <v>33</v>
      </c>
      <c r="H115" s="129"/>
      <c r="I115" s="129"/>
      <c r="J115" s="129"/>
      <c r="K115" s="132"/>
      <c r="L115" s="168" t="s">
        <v>58</v>
      </c>
      <c r="M115" s="139">
        <f t="shared" si="2"/>
        <v>420</v>
      </c>
      <c r="N115" s="140">
        <v>420</v>
      </c>
      <c r="O115" s="140" t="s">
        <v>984</v>
      </c>
      <c r="P115" s="140"/>
      <c r="Q115" s="140" t="s">
        <v>984</v>
      </c>
      <c r="R115" s="199">
        <v>2140602</v>
      </c>
      <c r="S115" s="199">
        <v>2130505</v>
      </c>
      <c r="T115" s="172" t="s">
        <v>59</v>
      </c>
      <c r="U115" s="200"/>
      <c r="V115" s="128"/>
      <c r="W115" s="172">
        <v>419.000522</v>
      </c>
    </row>
    <row r="116" ht="31" customHeight="1" spans="1:23">
      <c r="A116" s="134">
        <f>IF(B116="","",COUNTA(B$7:B116))</f>
        <v>58</v>
      </c>
      <c r="B116" s="134" t="s">
        <v>1164</v>
      </c>
      <c r="C116" s="134" t="s">
        <v>1094</v>
      </c>
      <c r="D116" s="134">
        <v>2020.06</v>
      </c>
      <c r="E116" s="134" t="s">
        <v>999</v>
      </c>
      <c r="F116" s="134" t="s">
        <v>1165</v>
      </c>
      <c r="G116" s="129" t="s">
        <v>33</v>
      </c>
      <c r="H116" s="129"/>
      <c r="I116" s="129"/>
      <c r="J116" s="129"/>
      <c r="K116" s="134">
        <v>5</v>
      </c>
      <c r="L116" s="168" t="s">
        <v>94</v>
      </c>
      <c r="M116" s="139">
        <f t="shared" si="2"/>
        <v>32.25</v>
      </c>
      <c r="N116" s="140">
        <v>32.25</v>
      </c>
      <c r="O116" s="140" t="s">
        <v>984</v>
      </c>
      <c r="P116" s="140"/>
      <c r="Q116" s="140" t="s">
        <v>984</v>
      </c>
      <c r="R116" s="199">
        <v>2130209</v>
      </c>
      <c r="S116" s="199">
        <v>2130505</v>
      </c>
      <c r="T116" s="172" t="s">
        <v>59</v>
      </c>
      <c r="U116" s="200"/>
      <c r="V116" s="128"/>
      <c r="W116" s="172">
        <v>0</v>
      </c>
    </row>
    <row r="117" ht="31" customHeight="1" spans="1:23">
      <c r="A117" s="132"/>
      <c r="B117" s="132"/>
      <c r="C117" s="132"/>
      <c r="D117" s="132"/>
      <c r="E117" s="132" t="s">
        <v>999</v>
      </c>
      <c r="F117" s="132"/>
      <c r="G117" s="129" t="s">
        <v>33</v>
      </c>
      <c r="H117" s="129"/>
      <c r="I117" s="129"/>
      <c r="J117" s="129"/>
      <c r="K117" s="132"/>
      <c r="L117" s="168" t="s">
        <v>95</v>
      </c>
      <c r="M117" s="139">
        <f t="shared" si="2"/>
        <v>37.0779</v>
      </c>
      <c r="N117" s="140">
        <v>37.0779</v>
      </c>
      <c r="O117" s="140" t="s">
        <v>984</v>
      </c>
      <c r="P117" s="140"/>
      <c r="Q117" s="140" t="s">
        <v>984</v>
      </c>
      <c r="R117" s="199">
        <v>2130706</v>
      </c>
      <c r="S117" s="199">
        <v>2130505</v>
      </c>
      <c r="T117" s="172" t="s">
        <v>59</v>
      </c>
      <c r="U117" s="200"/>
      <c r="V117" s="128"/>
      <c r="W117" s="172">
        <v>34.25</v>
      </c>
    </row>
    <row r="118" ht="31" customHeight="1" spans="1:23">
      <c r="A118" s="126">
        <f>IF(B118="","",COUNTA(B$7:B118))</f>
        <v>59</v>
      </c>
      <c r="B118" s="126" t="s">
        <v>1166</v>
      </c>
      <c r="C118" s="126" t="s">
        <v>1167</v>
      </c>
      <c r="D118" s="126">
        <v>2020.06</v>
      </c>
      <c r="E118" s="126" t="s">
        <v>172</v>
      </c>
      <c r="F118" s="126" t="s">
        <v>1168</v>
      </c>
      <c r="G118" s="126"/>
      <c r="H118" s="126" t="s">
        <v>33</v>
      </c>
      <c r="I118" s="126"/>
      <c r="J118" s="126"/>
      <c r="K118" s="126">
        <v>2800</v>
      </c>
      <c r="L118" s="168" t="s">
        <v>58</v>
      </c>
      <c r="M118" s="139">
        <f t="shared" si="2"/>
        <v>1819.43342</v>
      </c>
      <c r="N118" s="140">
        <v>1819.43342</v>
      </c>
      <c r="O118" s="140" t="s">
        <v>984</v>
      </c>
      <c r="P118" s="140"/>
      <c r="Q118" s="140" t="s">
        <v>984</v>
      </c>
      <c r="R118" s="199">
        <v>2140602</v>
      </c>
      <c r="S118" s="199">
        <v>2130504</v>
      </c>
      <c r="T118" s="172" t="s">
        <v>59</v>
      </c>
      <c r="U118" s="200"/>
      <c r="V118" s="128"/>
      <c r="W118" s="172">
        <v>1819.43342</v>
      </c>
    </row>
    <row r="119" ht="31" customHeight="1" spans="1:23">
      <c r="A119" s="126"/>
      <c r="B119" s="126"/>
      <c r="C119" s="126"/>
      <c r="D119" s="126"/>
      <c r="E119" s="126"/>
      <c r="F119" s="126"/>
      <c r="G119" s="126"/>
      <c r="H119" s="126" t="s">
        <v>33</v>
      </c>
      <c r="I119" s="126"/>
      <c r="J119" s="126"/>
      <c r="K119" s="126"/>
      <c r="L119" s="168" t="s">
        <v>113</v>
      </c>
      <c r="M119" s="139">
        <f t="shared" si="2"/>
        <v>216.864879</v>
      </c>
      <c r="N119" s="140" t="s">
        <v>984</v>
      </c>
      <c r="O119" s="140">
        <v>216.864879</v>
      </c>
      <c r="P119" s="140"/>
      <c r="Q119" s="140" t="s">
        <v>984</v>
      </c>
      <c r="R119" s="199">
        <v>2210105</v>
      </c>
      <c r="S119" s="199">
        <v>2130504</v>
      </c>
      <c r="T119" s="172" t="s">
        <v>59</v>
      </c>
      <c r="U119" s="200"/>
      <c r="V119" s="128"/>
      <c r="W119" s="172">
        <v>216.864879</v>
      </c>
    </row>
    <row r="120" ht="31" customHeight="1" spans="1:23">
      <c r="A120" s="126"/>
      <c r="B120" s="126"/>
      <c r="C120" s="126"/>
      <c r="D120" s="126"/>
      <c r="E120" s="126"/>
      <c r="F120" s="126"/>
      <c r="G120" s="126"/>
      <c r="H120" s="126" t="s">
        <v>33</v>
      </c>
      <c r="I120" s="126"/>
      <c r="J120" s="126"/>
      <c r="K120" s="126"/>
      <c r="L120" s="168" t="s">
        <v>92</v>
      </c>
      <c r="M120" s="139">
        <f t="shared" si="2"/>
        <v>54.583386</v>
      </c>
      <c r="N120" s="140">
        <v>54.583386</v>
      </c>
      <c r="O120" s="140" t="s">
        <v>984</v>
      </c>
      <c r="P120" s="140"/>
      <c r="Q120" s="140" t="s">
        <v>984</v>
      </c>
      <c r="R120" s="199">
        <v>2130153</v>
      </c>
      <c r="S120" s="199">
        <v>2130504</v>
      </c>
      <c r="T120" s="172" t="s">
        <v>59</v>
      </c>
      <c r="U120" s="200"/>
      <c r="V120" s="128"/>
      <c r="W120" s="172">
        <v>54.583386</v>
      </c>
    </row>
    <row r="121" ht="31" customHeight="1" spans="1:23">
      <c r="A121" s="126">
        <f>IF(B121="","",COUNTA(B$7:B121))</f>
        <v>60</v>
      </c>
      <c r="B121" s="126" t="s">
        <v>1169</v>
      </c>
      <c r="C121" s="126"/>
      <c r="D121" s="126">
        <v>2020.06</v>
      </c>
      <c r="E121" s="126" t="s">
        <v>172</v>
      </c>
      <c r="F121" s="126" t="s">
        <v>1170</v>
      </c>
      <c r="G121" s="126"/>
      <c r="H121" s="126" t="s">
        <v>33</v>
      </c>
      <c r="I121" s="126"/>
      <c r="J121" s="126"/>
      <c r="K121" s="129">
        <v>7184</v>
      </c>
      <c r="L121" s="168" t="s">
        <v>92</v>
      </c>
      <c r="M121" s="139">
        <f t="shared" si="2"/>
        <v>1724.519566</v>
      </c>
      <c r="N121" s="140">
        <v>1724.519566</v>
      </c>
      <c r="O121" s="140" t="s">
        <v>984</v>
      </c>
      <c r="P121" s="140"/>
      <c r="Q121" s="140" t="s">
        <v>984</v>
      </c>
      <c r="R121" s="199">
        <v>2130153</v>
      </c>
      <c r="S121" s="199">
        <v>2130504</v>
      </c>
      <c r="T121" s="172" t="s">
        <v>59</v>
      </c>
      <c r="U121" s="200"/>
      <c r="V121" s="128"/>
      <c r="W121" s="172">
        <v>1724.519566</v>
      </c>
    </row>
    <row r="122" ht="31" customHeight="1" spans="1:23">
      <c r="A122" s="126"/>
      <c r="B122" s="126"/>
      <c r="C122" s="126"/>
      <c r="D122" s="126"/>
      <c r="E122" s="126"/>
      <c r="F122" s="126"/>
      <c r="G122" s="126"/>
      <c r="H122" s="126" t="s">
        <v>33</v>
      </c>
      <c r="I122" s="126"/>
      <c r="J122" s="126"/>
      <c r="K122" s="134"/>
      <c r="L122" s="168" t="s">
        <v>275</v>
      </c>
      <c r="M122" s="139">
        <f t="shared" si="2"/>
        <v>1.205</v>
      </c>
      <c r="N122" s="140" t="s">
        <v>984</v>
      </c>
      <c r="O122" s="140">
        <v>1.205</v>
      </c>
      <c r="P122" s="140"/>
      <c r="Q122" s="140" t="s">
        <v>984</v>
      </c>
      <c r="R122" s="199">
        <v>2130106</v>
      </c>
      <c r="S122" s="199">
        <v>2130504</v>
      </c>
      <c r="T122" s="172" t="s">
        <v>59</v>
      </c>
      <c r="U122" s="200"/>
      <c r="V122" s="128"/>
      <c r="W122" s="172">
        <v>1.205</v>
      </c>
    </row>
    <row r="123" ht="31" customHeight="1" spans="1:23">
      <c r="A123" s="126"/>
      <c r="B123" s="126"/>
      <c r="C123" s="126"/>
      <c r="D123" s="126"/>
      <c r="E123" s="126"/>
      <c r="F123" s="126"/>
      <c r="G123" s="126"/>
      <c r="H123" s="126" t="s">
        <v>33</v>
      </c>
      <c r="I123" s="126"/>
      <c r="J123" s="126"/>
      <c r="K123" s="134"/>
      <c r="L123" s="168" t="s">
        <v>112</v>
      </c>
      <c r="M123" s="139">
        <f t="shared" si="2"/>
        <v>9.84</v>
      </c>
      <c r="N123" s="140" t="s">
        <v>984</v>
      </c>
      <c r="O123" s="140">
        <v>9.84</v>
      </c>
      <c r="P123" s="140"/>
      <c r="Q123" s="140" t="s">
        <v>984</v>
      </c>
      <c r="R123" s="199">
        <v>2130310</v>
      </c>
      <c r="S123" s="199">
        <v>2130504</v>
      </c>
      <c r="T123" s="172" t="s">
        <v>59</v>
      </c>
      <c r="U123" s="200"/>
      <c r="V123" s="128"/>
      <c r="W123" s="172">
        <v>9.84</v>
      </c>
    </row>
    <row r="124" ht="31" customHeight="1" spans="1:23">
      <c r="A124" s="126"/>
      <c r="B124" s="126"/>
      <c r="C124" s="126"/>
      <c r="D124" s="126"/>
      <c r="E124" s="126"/>
      <c r="F124" s="126"/>
      <c r="G124" s="126"/>
      <c r="H124" s="126" t="s">
        <v>33</v>
      </c>
      <c r="I124" s="126"/>
      <c r="J124" s="126"/>
      <c r="K124" s="134"/>
      <c r="L124" s="168" t="s">
        <v>65</v>
      </c>
      <c r="M124" s="139">
        <f t="shared" si="2"/>
        <v>4.95416</v>
      </c>
      <c r="N124" s="140">
        <v>4.95416</v>
      </c>
      <c r="O124" s="140" t="s">
        <v>984</v>
      </c>
      <c r="P124" s="140"/>
      <c r="Q124" s="140" t="s">
        <v>984</v>
      </c>
      <c r="R124" s="199">
        <v>2130335</v>
      </c>
      <c r="S124" s="199">
        <v>2130504</v>
      </c>
      <c r="T124" s="172" t="s">
        <v>59</v>
      </c>
      <c r="U124" s="200"/>
      <c r="V124" s="128"/>
      <c r="W124" s="172">
        <v>4.95416</v>
      </c>
    </row>
    <row r="125" ht="31" customHeight="1" spans="1:23">
      <c r="A125" s="126"/>
      <c r="B125" s="126"/>
      <c r="C125" s="126"/>
      <c r="D125" s="126"/>
      <c r="E125" s="126"/>
      <c r="F125" s="126"/>
      <c r="G125" s="126"/>
      <c r="H125" s="126" t="s">
        <v>33</v>
      </c>
      <c r="I125" s="126"/>
      <c r="J125" s="126"/>
      <c r="K125" s="134"/>
      <c r="L125" s="168" t="s">
        <v>94</v>
      </c>
      <c r="M125" s="139">
        <f t="shared" si="2"/>
        <v>130.498434</v>
      </c>
      <c r="N125" s="140">
        <v>130.498434</v>
      </c>
      <c r="O125" s="140" t="s">
        <v>984</v>
      </c>
      <c r="P125" s="140"/>
      <c r="Q125" s="140" t="s">
        <v>984</v>
      </c>
      <c r="R125" s="199">
        <v>2130209</v>
      </c>
      <c r="S125" s="199">
        <v>2130504</v>
      </c>
      <c r="T125" s="172" t="s">
        <v>59</v>
      </c>
      <c r="U125" s="200"/>
      <c r="V125" s="128"/>
      <c r="W125" s="172">
        <v>91.723954</v>
      </c>
    </row>
    <row r="126" ht="31" customHeight="1" spans="1:23">
      <c r="A126" s="126"/>
      <c r="B126" s="126"/>
      <c r="C126" s="126"/>
      <c r="D126" s="126"/>
      <c r="E126" s="126"/>
      <c r="F126" s="126"/>
      <c r="G126" s="126"/>
      <c r="H126" s="126" t="s">
        <v>33</v>
      </c>
      <c r="I126" s="126"/>
      <c r="J126" s="126"/>
      <c r="K126" s="132"/>
      <c r="L126" s="168" t="s">
        <v>113</v>
      </c>
      <c r="M126" s="139">
        <f t="shared" si="2"/>
        <v>660.217672</v>
      </c>
      <c r="N126" s="140" t="s">
        <v>984</v>
      </c>
      <c r="O126" s="140">
        <v>660.217672</v>
      </c>
      <c r="P126" s="140"/>
      <c r="Q126" s="140" t="s">
        <v>984</v>
      </c>
      <c r="R126" s="199">
        <v>2210105</v>
      </c>
      <c r="S126" s="199">
        <v>2130504</v>
      </c>
      <c r="T126" s="172" t="s">
        <v>59</v>
      </c>
      <c r="U126" s="200"/>
      <c r="V126" s="128"/>
      <c r="W126" s="172">
        <v>660.217672</v>
      </c>
    </row>
    <row r="127" ht="31" customHeight="1" spans="1:23">
      <c r="A127" s="126">
        <f>IF(B127="","",COUNTA(B$7:B127))</f>
        <v>61</v>
      </c>
      <c r="B127" s="126" t="s">
        <v>1171</v>
      </c>
      <c r="C127" s="126" t="s">
        <v>1172</v>
      </c>
      <c r="D127" s="126">
        <v>2020.06</v>
      </c>
      <c r="E127" s="126" t="s">
        <v>172</v>
      </c>
      <c r="F127" s="126" t="s">
        <v>1173</v>
      </c>
      <c r="G127" s="126"/>
      <c r="H127" s="126" t="s">
        <v>33</v>
      </c>
      <c r="I127" s="126"/>
      <c r="J127" s="126"/>
      <c r="K127" s="129">
        <v>663</v>
      </c>
      <c r="L127" s="168" t="s">
        <v>92</v>
      </c>
      <c r="M127" s="139">
        <f t="shared" si="2"/>
        <v>148.032694</v>
      </c>
      <c r="N127" s="140">
        <v>148.032694</v>
      </c>
      <c r="O127" s="140" t="s">
        <v>984</v>
      </c>
      <c r="P127" s="140"/>
      <c r="Q127" s="140" t="s">
        <v>984</v>
      </c>
      <c r="R127" s="199">
        <v>2130153</v>
      </c>
      <c r="S127" s="199">
        <v>2130504</v>
      </c>
      <c r="T127" s="172" t="s">
        <v>59</v>
      </c>
      <c r="U127" s="200"/>
      <c r="V127" s="128"/>
      <c r="W127" s="172">
        <v>148.032694</v>
      </c>
    </row>
    <row r="128" ht="31" customHeight="1" spans="1:23">
      <c r="A128" s="126"/>
      <c r="B128" s="126"/>
      <c r="C128" s="126"/>
      <c r="D128" s="126"/>
      <c r="E128" s="126"/>
      <c r="F128" s="126"/>
      <c r="G128" s="126"/>
      <c r="H128" s="126" t="s">
        <v>33</v>
      </c>
      <c r="I128" s="126"/>
      <c r="J128" s="126"/>
      <c r="K128" s="134"/>
      <c r="L128" s="168" t="s">
        <v>113</v>
      </c>
      <c r="M128" s="139">
        <f t="shared" si="2"/>
        <v>141.968194</v>
      </c>
      <c r="N128" s="140" t="s">
        <v>984</v>
      </c>
      <c r="O128" s="140">
        <v>141.968194</v>
      </c>
      <c r="P128" s="140"/>
      <c r="Q128" s="140" t="s">
        <v>984</v>
      </c>
      <c r="R128" s="199">
        <v>2210105</v>
      </c>
      <c r="S128" s="199">
        <v>2130504</v>
      </c>
      <c r="T128" s="172" t="s">
        <v>59</v>
      </c>
      <c r="U128" s="200"/>
      <c r="V128" s="128"/>
      <c r="W128" s="172">
        <v>141.968194</v>
      </c>
    </row>
    <row r="129" ht="31" customHeight="1" spans="1:23">
      <c r="A129" s="126"/>
      <c r="B129" s="126"/>
      <c r="C129" s="126"/>
      <c r="D129" s="126"/>
      <c r="E129" s="126"/>
      <c r="F129" s="126"/>
      <c r="G129" s="126"/>
      <c r="H129" s="126" t="s">
        <v>33</v>
      </c>
      <c r="I129" s="126"/>
      <c r="J129" s="126"/>
      <c r="K129" s="134"/>
      <c r="L129" s="168" t="s">
        <v>65</v>
      </c>
      <c r="M129" s="139">
        <f t="shared" si="2"/>
        <v>7.419433</v>
      </c>
      <c r="N129" s="140">
        <v>7.419433</v>
      </c>
      <c r="O129" s="140" t="s">
        <v>984</v>
      </c>
      <c r="P129" s="140"/>
      <c r="Q129" s="140" t="s">
        <v>984</v>
      </c>
      <c r="R129" s="199">
        <v>2130335</v>
      </c>
      <c r="S129" s="199">
        <v>2130504</v>
      </c>
      <c r="T129" s="172" t="s">
        <v>59</v>
      </c>
      <c r="U129" s="200"/>
      <c r="V129" s="128"/>
      <c r="W129" s="172">
        <v>7.419433</v>
      </c>
    </row>
    <row r="130" ht="31" customHeight="1" spans="1:23">
      <c r="A130" s="126"/>
      <c r="B130" s="126"/>
      <c r="C130" s="126"/>
      <c r="D130" s="126"/>
      <c r="E130" s="126"/>
      <c r="F130" s="126"/>
      <c r="G130" s="126"/>
      <c r="H130" s="126" t="s">
        <v>33</v>
      </c>
      <c r="I130" s="126"/>
      <c r="J130" s="126"/>
      <c r="K130" s="134"/>
      <c r="L130" s="168" t="s">
        <v>205</v>
      </c>
      <c r="M130" s="139">
        <f t="shared" si="2"/>
        <v>108.332</v>
      </c>
      <c r="N130" s="140">
        <v>108.332</v>
      </c>
      <c r="O130" s="140" t="s">
        <v>984</v>
      </c>
      <c r="P130" s="140"/>
      <c r="Q130" s="140" t="s">
        <v>984</v>
      </c>
      <c r="R130" s="199">
        <v>2070199</v>
      </c>
      <c r="S130" s="199">
        <v>2130504</v>
      </c>
      <c r="T130" s="172" t="s">
        <v>59</v>
      </c>
      <c r="U130" s="200"/>
      <c r="V130" s="128"/>
      <c r="W130" s="172">
        <v>90.440469</v>
      </c>
    </row>
    <row r="131" ht="31" customHeight="1" spans="1:23">
      <c r="A131" s="126"/>
      <c r="B131" s="126"/>
      <c r="C131" s="126"/>
      <c r="D131" s="126"/>
      <c r="E131" s="126"/>
      <c r="F131" s="126"/>
      <c r="G131" s="126"/>
      <c r="H131" s="126" t="s">
        <v>33</v>
      </c>
      <c r="I131" s="126"/>
      <c r="J131" s="126"/>
      <c r="K131" s="134"/>
      <c r="L131" s="168" t="s">
        <v>94</v>
      </c>
      <c r="M131" s="139">
        <f t="shared" si="2"/>
        <v>20.427663</v>
      </c>
      <c r="N131" s="140">
        <v>20.427663</v>
      </c>
      <c r="O131" s="140" t="s">
        <v>984</v>
      </c>
      <c r="P131" s="140"/>
      <c r="Q131" s="140" t="s">
        <v>984</v>
      </c>
      <c r="R131" s="199">
        <v>2130209</v>
      </c>
      <c r="S131" s="199">
        <v>2130504</v>
      </c>
      <c r="T131" s="172" t="s">
        <v>59</v>
      </c>
      <c r="U131" s="200"/>
      <c r="V131" s="128"/>
      <c r="W131" s="172">
        <v>20.427663</v>
      </c>
    </row>
    <row r="132" ht="31" customHeight="1" spans="1:23">
      <c r="A132" s="126"/>
      <c r="B132" s="126"/>
      <c r="C132" s="126"/>
      <c r="D132" s="126"/>
      <c r="E132" s="126"/>
      <c r="F132" s="126"/>
      <c r="G132" s="126"/>
      <c r="H132" s="126" t="s">
        <v>33</v>
      </c>
      <c r="I132" s="126"/>
      <c r="J132" s="126"/>
      <c r="K132" s="132"/>
      <c r="L132" s="168" t="s">
        <v>58</v>
      </c>
      <c r="M132" s="139">
        <f t="shared" si="2"/>
        <v>80</v>
      </c>
      <c r="N132" s="140">
        <v>80</v>
      </c>
      <c r="O132" s="140" t="s">
        <v>984</v>
      </c>
      <c r="P132" s="140"/>
      <c r="Q132" s="140" t="s">
        <v>984</v>
      </c>
      <c r="R132" s="199">
        <v>2140602</v>
      </c>
      <c r="S132" s="199">
        <v>2130504</v>
      </c>
      <c r="T132" s="172" t="s">
        <v>59</v>
      </c>
      <c r="U132" s="200"/>
      <c r="V132" s="128"/>
      <c r="W132" s="172">
        <v>80</v>
      </c>
    </row>
    <row r="133" ht="31" customHeight="1" spans="1:23">
      <c r="A133" s="126">
        <f>IF(B133="","",COUNTA(B$7:B133))</f>
        <v>62</v>
      </c>
      <c r="B133" s="126" t="s">
        <v>1174</v>
      </c>
      <c r="C133" s="126" t="s">
        <v>1127</v>
      </c>
      <c r="D133" s="126">
        <v>2020.06</v>
      </c>
      <c r="E133" s="126" t="s">
        <v>172</v>
      </c>
      <c r="F133" s="126" t="s">
        <v>1175</v>
      </c>
      <c r="G133" s="126"/>
      <c r="H133" s="126" t="s">
        <v>33</v>
      </c>
      <c r="I133" s="126"/>
      <c r="J133" s="126"/>
      <c r="K133" s="126">
        <v>735</v>
      </c>
      <c r="L133" s="168" t="s">
        <v>92</v>
      </c>
      <c r="M133" s="139">
        <f t="shared" si="2"/>
        <v>96.695672</v>
      </c>
      <c r="N133" s="140">
        <v>96.695672</v>
      </c>
      <c r="O133" s="140" t="s">
        <v>984</v>
      </c>
      <c r="P133" s="140"/>
      <c r="Q133" s="140" t="s">
        <v>984</v>
      </c>
      <c r="R133" s="199">
        <v>2130153</v>
      </c>
      <c r="S133" s="199">
        <v>2130504</v>
      </c>
      <c r="T133" s="172" t="s">
        <v>59</v>
      </c>
      <c r="U133" s="200"/>
      <c r="V133" s="128"/>
      <c r="W133" s="172">
        <v>96.695672</v>
      </c>
    </row>
    <row r="134" ht="31" customHeight="1" spans="1:23">
      <c r="A134" s="126"/>
      <c r="B134" s="126"/>
      <c r="C134" s="126"/>
      <c r="D134" s="126"/>
      <c r="E134" s="126"/>
      <c r="F134" s="126"/>
      <c r="G134" s="126"/>
      <c r="H134" s="126" t="s">
        <v>33</v>
      </c>
      <c r="I134" s="126"/>
      <c r="J134" s="126"/>
      <c r="K134" s="126"/>
      <c r="L134" s="168" t="s">
        <v>65</v>
      </c>
      <c r="M134" s="139">
        <f t="shared" si="2"/>
        <v>6.036989</v>
      </c>
      <c r="N134" s="140">
        <v>6.036989</v>
      </c>
      <c r="O134" s="140" t="s">
        <v>984</v>
      </c>
      <c r="P134" s="140"/>
      <c r="Q134" s="140" t="s">
        <v>984</v>
      </c>
      <c r="R134" s="199">
        <v>2130335</v>
      </c>
      <c r="S134" s="199">
        <v>2130504</v>
      </c>
      <c r="T134" s="172" t="s">
        <v>59</v>
      </c>
      <c r="U134" s="200"/>
      <c r="V134" s="128"/>
      <c r="W134" s="172">
        <v>6.036989</v>
      </c>
    </row>
    <row r="135" ht="31" customHeight="1" spans="1:23">
      <c r="A135" s="126"/>
      <c r="B135" s="126"/>
      <c r="C135" s="126"/>
      <c r="D135" s="126"/>
      <c r="E135" s="126"/>
      <c r="F135" s="126"/>
      <c r="G135" s="126"/>
      <c r="H135" s="126" t="s">
        <v>33</v>
      </c>
      <c r="I135" s="126"/>
      <c r="J135" s="126"/>
      <c r="K135" s="126"/>
      <c r="L135" s="168" t="s">
        <v>58</v>
      </c>
      <c r="M135" s="139">
        <f t="shared" ref="M135:M198" si="3">SUM(N135:Q135)</f>
        <v>31.660662</v>
      </c>
      <c r="N135" s="140">
        <v>31.660662</v>
      </c>
      <c r="O135" s="140" t="s">
        <v>984</v>
      </c>
      <c r="P135" s="140"/>
      <c r="Q135" s="140" t="s">
        <v>984</v>
      </c>
      <c r="R135" s="199">
        <v>2140602</v>
      </c>
      <c r="S135" s="199">
        <v>2130504</v>
      </c>
      <c r="T135" s="172" t="s">
        <v>59</v>
      </c>
      <c r="U135" s="200"/>
      <c r="V135" s="128"/>
      <c r="W135" s="172">
        <v>20.745072</v>
      </c>
    </row>
    <row r="136" ht="31" customHeight="1" spans="1:23">
      <c r="A136" s="126"/>
      <c r="B136" s="126"/>
      <c r="C136" s="126"/>
      <c r="D136" s="126"/>
      <c r="E136" s="126"/>
      <c r="F136" s="126"/>
      <c r="G136" s="126"/>
      <c r="H136" s="126" t="s">
        <v>33</v>
      </c>
      <c r="I136" s="126"/>
      <c r="J136" s="126"/>
      <c r="K136" s="126"/>
      <c r="L136" s="168" t="s">
        <v>276</v>
      </c>
      <c r="M136" s="139">
        <f t="shared" si="3"/>
        <v>4.95</v>
      </c>
      <c r="N136" s="140" t="s">
        <v>984</v>
      </c>
      <c r="O136" s="140">
        <v>4.95</v>
      </c>
      <c r="P136" s="140"/>
      <c r="Q136" s="140" t="s">
        <v>984</v>
      </c>
      <c r="R136" s="199">
        <v>2130299</v>
      </c>
      <c r="S136" s="199">
        <v>2130504</v>
      </c>
      <c r="T136" s="172" t="s">
        <v>59</v>
      </c>
      <c r="U136" s="200"/>
      <c r="V136" s="128"/>
      <c r="W136" s="172">
        <v>4.95</v>
      </c>
    </row>
    <row r="137" ht="31" customHeight="1" spans="1:23">
      <c r="A137" s="126"/>
      <c r="B137" s="126"/>
      <c r="C137" s="126"/>
      <c r="D137" s="126"/>
      <c r="E137" s="126"/>
      <c r="F137" s="126"/>
      <c r="G137" s="126"/>
      <c r="H137" s="126" t="s">
        <v>33</v>
      </c>
      <c r="I137" s="126"/>
      <c r="J137" s="126"/>
      <c r="K137" s="126"/>
      <c r="L137" s="168" t="s">
        <v>94</v>
      </c>
      <c r="M137" s="139">
        <f t="shared" si="3"/>
        <v>121.979083</v>
      </c>
      <c r="N137" s="140">
        <v>121.979083</v>
      </c>
      <c r="O137" s="140" t="s">
        <v>984</v>
      </c>
      <c r="P137" s="140"/>
      <c r="Q137" s="140" t="s">
        <v>984</v>
      </c>
      <c r="R137" s="199">
        <v>2130209</v>
      </c>
      <c r="S137" s="199">
        <v>2130504</v>
      </c>
      <c r="T137" s="172" t="s">
        <v>59</v>
      </c>
      <c r="U137" s="200"/>
      <c r="V137" s="128"/>
      <c r="W137" s="172">
        <v>64.049981</v>
      </c>
    </row>
    <row r="138" ht="31" customHeight="1" spans="1:23">
      <c r="A138" s="126"/>
      <c r="B138" s="126"/>
      <c r="C138" s="126"/>
      <c r="D138" s="126"/>
      <c r="E138" s="126"/>
      <c r="F138" s="126"/>
      <c r="G138" s="126"/>
      <c r="H138" s="126" t="s">
        <v>33</v>
      </c>
      <c r="I138" s="126"/>
      <c r="J138" s="126"/>
      <c r="K138" s="126"/>
      <c r="L138" s="168" t="s">
        <v>96</v>
      </c>
      <c r="M138" s="139">
        <f t="shared" si="3"/>
        <v>70</v>
      </c>
      <c r="N138" s="140">
        <v>70</v>
      </c>
      <c r="O138" s="140" t="s">
        <v>984</v>
      </c>
      <c r="P138" s="140"/>
      <c r="Q138" s="140" t="s">
        <v>984</v>
      </c>
      <c r="R138" s="199">
        <v>2110402</v>
      </c>
      <c r="S138" s="199">
        <v>2130504</v>
      </c>
      <c r="T138" s="172" t="s">
        <v>59</v>
      </c>
      <c r="U138" s="200"/>
      <c r="V138" s="128"/>
      <c r="W138" s="172">
        <v>70</v>
      </c>
    </row>
    <row r="139" ht="31" customHeight="1" spans="1:23">
      <c r="A139" s="126">
        <f>IF(B139="","",COUNTA(B$7:B139))</f>
        <v>63</v>
      </c>
      <c r="B139" s="126" t="s">
        <v>1176</v>
      </c>
      <c r="C139" s="126" t="s">
        <v>1177</v>
      </c>
      <c r="D139" s="126">
        <v>2020.06</v>
      </c>
      <c r="E139" s="126" t="s">
        <v>172</v>
      </c>
      <c r="F139" s="126" t="s">
        <v>1178</v>
      </c>
      <c r="G139" s="126"/>
      <c r="H139" s="126" t="s">
        <v>33</v>
      </c>
      <c r="I139" s="126"/>
      <c r="J139" s="126"/>
      <c r="K139" s="126">
        <v>230</v>
      </c>
      <c r="L139" s="168" t="s">
        <v>92</v>
      </c>
      <c r="M139" s="139">
        <f t="shared" si="3"/>
        <v>91.774179</v>
      </c>
      <c r="N139" s="140">
        <v>91.774179</v>
      </c>
      <c r="O139" s="140" t="s">
        <v>984</v>
      </c>
      <c r="P139" s="140"/>
      <c r="Q139" s="140" t="s">
        <v>984</v>
      </c>
      <c r="R139" s="199">
        <v>2130153</v>
      </c>
      <c r="S139" s="199">
        <v>2130504</v>
      </c>
      <c r="T139" s="172" t="s">
        <v>59</v>
      </c>
      <c r="U139" s="200"/>
      <c r="V139" s="128"/>
      <c r="W139" s="172">
        <v>91.774179</v>
      </c>
    </row>
    <row r="140" ht="31" customHeight="1" spans="1:23">
      <c r="A140" s="126"/>
      <c r="B140" s="126"/>
      <c r="C140" s="126"/>
      <c r="D140" s="126"/>
      <c r="E140" s="126"/>
      <c r="F140" s="126"/>
      <c r="G140" s="126"/>
      <c r="H140" s="126" t="s">
        <v>33</v>
      </c>
      <c r="I140" s="126"/>
      <c r="J140" s="126"/>
      <c r="K140" s="126"/>
      <c r="L140" s="168" t="s">
        <v>113</v>
      </c>
      <c r="M140" s="139">
        <f t="shared" si="3"/>
        <v>58.591519</v>
      </c>
      <c r="N140" s="140" t="s">
        <v>984</v>
      </c>
      <c r="O140" s="140">
        <v>58.591519</v>
      </c>
      <c r="P140" s="140"/>
      <c r="Q140" s="140" t="s">
        <v>984</v>
      </c>
      <c r="R140" s="199">
        <v>2210105</v>
      </c>
      <c r="S140" s="199">
        <v>2130504</v>
      </c>
      <c r="T140" s="172" t="s">
        <v>59</v>
      </c>
      <c r="U140" s="200"/>
      <c r="V140" s="128"/>
      <c r="W140" s="172">
        <v>58.591519</v>
      </c>
    </row>
    <row r="141" ht="31" customHeight="1" spans="1:23">
      <c r="A141" s="126"/>
      <c r="B141" s="126"/>
      <c r="C141" s="126"/>
      <c r="D141" s="126"/>
      <c r="E141" s="126"/>
      <c r="F141" s="126"/>
      <c r="G141" s="126"/>
      <c r="H141" s="126" t="s">
        <v>33</v>
      </c>
      <c r="I141" s="126"/>
      <c r="J141" s="126"/>
      <c r="K141" s="126"/>
      <c r="L141" s="168" t="s">
        <v>65</v>
      </c>
      <c r="M141" s="139">
        <f t="shared" si="3"/>
        <v>97.513462</v>
      </c>
      <c r="N141" s="140">
        <v>97.513462</v>
      </c>
      <c r="O141" s="140" t="s">
        <v>984</v>
      </c>
      <c r="P141" s="140"/>
      <c r="Q141" s="140" t="s">
        <v>984</v>
      </c>
      <c r="R141" s="199">
        <v>2130335</v>
      </c>
      <c r="S141" s="199">
        <v>2130504</v>
      </c>
      <c r="T141" s="172" t="s">
        <v>59</v>
      </c>
      <c r="U141" s="200"/>
      <c r="V141" s="128"/>
      <c r="W141" s="172">
        <v>97.513462</v>
      </c>
    </row>
    <row r="142" ht="31" customHeight="1" spans="1:23">
      <c r="A142" s="126"/>
      <c r="B142" s="126"/>
      <c r="C142" s="126"/>
      <c r="D142" s="126"/>
      <c r="E142" s="126"/>
      <c r="F142" s="126"/>
      <c r="G142" s="126"/>
      <c r="H142" s="126" t="s">
        <v>33</v>
      </c>
      <c r="I142" s="126"/>
      <c r="J142" s="126"/>
      <c r="K142" s="126"/>
      <c r="L142" s="168" t="s">
        <v>94</v>
      </c>
      <c r="M142" s="139">
        <f t="shared" si="3"/>
        <v>12.502012</v>
      </c>
      <c r="N142" s="140">
        <v>12.502012</v>
      </c>
      <c r="O142" s="140" t="s">
        <v>984</v>
      </c>
      <c r="P142" s="140"/>
      <c r="Q142" s="140" t="s">
        <v>984</v>
      </c>
      <c r="R142" s="199">
        <v>2130209</v>
      </c>
      <c r="S142" s="199">
        <v>2130504</v>
      </c>
      <c r="T142" s="172" t="s">
        <v>59</v>
      </c>
      <c r="U142" s="200"/>
      <c r="V142" s="128"/>
      <c r="W142" s="172">
        <v>1.523585</v>
      </c>
    </row>
    <row r="143" ht="31" customHeight="1" spans="1:23">
      <c r="A143" s="126"/>
      <c r="B143" s="126"/>
      <c r="C143" s="126"/>
      <c r="D143" s="126"/>
      <c r="E143" s="126"/>
      <c r="F143" s="126"/>
      <c r="G143" s="126"/>
      <c r="H143" s="126" t="s">
        <v>33</v>
      </c>
      <c r="I143" s="126"/>
      <c r="J143" s="126"/>
      <c r="K143" s="126"/>
      <c r="L143" s="168" t="s">
        <v>96</v>
      </c>
      <c r="M143" s="139">
        <f t="shared" si="3"/>
        <v>60</v>
      </c>
      <c r="N143" s="140">
        <v>60</v>
      </c>
      <c r="O143" s="140" t="s">
        <v>984</v>
      </c>
      <c r="P143" s="140"/>
      <c r="Q143" s="140" t="s">
        <v>984</v>
      </c>
      <c r="R143" s="199">
        <v>2110402</v>
      </c>
      <c r="S143" s="199">
        <v>2130504</v>
      </c>
      <c r="T143" s="172" t="s">
        <v>59</v>
      </c>
      <c r="U143" s="200"/>
      <c r="V143" s="128"/>
      <c r="W143" s="172">
        <v>59.999998</v>
      </c>
    </row>
    <row r="144" ht="31" customHeight="1" spans="1:23">
      <c r="A144" s="126">
        <f>IF(B144="","",COUNTA(B$7:B144))</f>
        <v>64</v>
      </c>
      <c r="B144" s="126" t="s">
        <v>1179</v>
      </c>
      <c r="C144" s="126" t="s">
        <v>986</v>
      </c>
      <c r="D144" s="126">
        <v>2020.06</v>
      </c>
      <c r="E144" s="126" t="s">
        <v>172</v>
      </c>
      <c r="F144" s="126" t="s">
        <v>1180</v>
      </c>
      <c r="G144" s="126"/>
      <c r="H144" s="126" t="s">
        <v>33</v>
      </c>
      <c r="I144" s="126"/>
      <c r="J144" s="126"/>
      <c r="K144" s="126">
        <v>210</v>
      </c>
      <c r="L144" s="168" t="s">
        <v>92</v>
      </c>
      <c r="M144" s="139">
        <f t="shared" si="3"/>
        <v>46.636037</v>
      </c>
      <c r="N144" s="140">
        <v>46.636037</v>
      </c>
      <c r="O144" s="140" t="s">
        <v>984</v>
      </c>
      <c r="P144" s="140"/>
      <c r="Q144" s="140" t="s">
        <v>984</v>
      </c>
      <c r="R144" s="199">
        <v>2130153</v>
      </c>
      <c r="S144" s="199">
        <v>2130504</v>
      </c>
      <c r="T144" s="172" t="s">
        <v>59</v>
      </c>
      <c r="U144" s="200"/>
      <c r="V144" s="128"/>
      <c r="W144" s="172">
        <v>46.636037</v>
      </c>
    </row>
    <row r="145" ht="31" customHeight="1" spans="1:23">
      <c r="A145" s="126"/>
      <c r="B145" s="126"/>
      <c r="C145" s="126"/>
      <c r="D145" s="126"/>
      <c r="E145" s="126"/>
      <c r="F145" s="126"/>
      <c r="G145" s="126"/>
      <c r="H145" s="126" t="s">
        <v>33</v>
      </c>
      <c r="I145" s="126"/>
      <c r="J145" s="126"/>
      <c r="K145" s="126"/>
      <c r="L145" s="168" t="s">
        <v>113</v>
      </c>
      <c r="M145" s="139">
        <f t="shared" si="3"/>
        <v>74.146562</v>
      </c>
      <c r="N145" s="140" t="s">
        <v>984</v>
      </c>
      <c r="O145" s="140">
        <v>74.146562</v>
      </c>
      <c r="P145" s="140"/>
      <c r="Q145" s="140" t="s">
        <v>984</v>
      </c>
      <c r="R145" s="199">
        <v>2210105</v>
      </c>
      <c r="S145" s="199">
        <v>2130504</v>
      </c>
      <c r="T145" s="172" t="s">
        <v>59</v>
      </c>
      <c r="U145" s="200"/>
      <c r="V145" s="128"/>
      <c r="W145" s="172">
        <v>74.146562</v>
      </c>
    </row>
    <row r="146" ht="31" customHeight="1" spans="1:23">
      <c r="A146" s="126"/>
      <c r="B146" s="126"/>
      <c r="C146" s="126"/>
      <c r="D146" s="126"/>
      <c r="E146" s="126"/>
      <c r="F146" s="126"/>
      <c r="G146" s="126"/>
      <c r="H146" s="126" t="s">
        <v>33</v>
      </c>
      <c r="I146" s="126"/>
      <c r="J146" s="126"/>
      <c r="K146" s="126"/>
      <c r="L146" s="168" t="s">
        <v>65</v>
      </c>
      <c r="M146" s="139">
        <f t="shared" si="3"/>
        <v>2.298415</v>
      </c>
      <c r="N146" s="140">
        <v>2.298415</v>
      </c>
      <c r="O146" s="140" t="s">
        <v>984</v>
      </c>
      <c r="P146" s="140"/>
      <c r="Q146" s="140" t="s">
        <v>984</v>
      </c>
      <c r="R146" s="199">
        <v>2130335</v>
      </c>
      <c r="S146" s="199">
        <v>2130504</v>
      </c>
      <c r="T146" s="172" t="s">
        <v>59</v>
      </c>
      <c r="U146" s="200"/>
      <c r="V146" s="128"/>
      <c r="W146" s="172">
        <v>2.298415</v>
      </c>
    </row>
    <row r="147" ht="31" customHeight="1" spans="1:23">
      <c r="A147" s="126"/>
      <c r="B147" s="126"/>
      <c r="C147" s="126"/>
      <c r="D147" s="126"/>
      <c r="E147" s="126"/>
      <c r="F147" s="126"/>
      <c r="G147" s="126"/>
      <c r="H147" s="126" t="s">
        <v>33</v>
      </c>
      <c r="I147" s="126"/>
      <c r="J147" s="126"/>
      <c r="K147" s="126"/>
      <c r="L147" s="168" t="s">
        <v>94</v>
      </c>
      <c r="M147" s="139">
        <f t="shared" si="3"/>
        <v>1.670512</v>
      </c>
      <c r="N147" s="140">
        <v>1.670512</v>
      </c>
      <c r="O147" s="140" t="s">
        <v>984</v>
      </c>
      <c r="P147" s="140"/>
      <c r="Q147" s="140" t="s">
        <v>984</v>
      </c>
      <c r="R147" s="199">
        <v>2130209</v>
      </c>
      <c r="S147" s="199">
        <v>2130504</v>
      </c>
      <c r="T147" s="172" t="s">
        <v>59</v>
      </c>
      <c r="U147" s="200"/>
      <c r="V147" s="128"/>
      <c r="W147" s="172">
        <v>0.090198</v>
      </c>
    </row>
    <row r="148" ht="31" customHeight="1" spans="1:23">
      <c r="A148" s="126"/>
      <c r="B148" s="126"/>
      <c r="C148" s="126"/>
      <c r="D148" s="126"/>
      <c r="E148" s="126"/>
      <c r="F148" s="126"/>
      <c r="G148" s="126"/>
      <c r="H148" s="126" t="s">
        <v>33</v>
      </c>
      <c r="I148" s="126"/>
      <c r="J148" s="126"/>
      <c r="K148" s="126"/>
      <c r="L148" s="168" t="s">
        <v>96</v>
      </c>
      <c r="M148" s="139">
        <f t="shared" si="3"/>
        <v>30</v>
      </c>
      <c r="N148" s="140">
        <v>30</v>
      </c>
      <c r="O148" s="140" t="s">
        <v>984</v>
      </c>
      <c r="P148" s="140"/>
      <c r="Q148" s="140" t="s">
        <v>984</v>
      </c>
      <c r="R148" s="199">
        <v>2110402</v>
      </c>
      <c r="S148" s="199">
        <v>2130504</v>
      </c>
      <c r="T148" s="172" t="s">
        <v>59</v>
      </c>
      <c r="U148" s="200"/>
      <c r="V148" s="128"/>
      <c r="W148" s="172">
        <v>28.992795</v>
      </c>
    </row>
    <row r="149" ht="31" customHeight="1" spans="1:23">
      <c r="A149" s="126">
        <f>IF(B149="","",COUNTA(B$7:B149))</f>
        <v>65</v>
      </c>
      <c r="B149" s="126" t="s">
        <v>1181</v>
      </c>
      <c r="C149" s="126" t="s">
        <v>1182</v>
      </c>
      <c r="D149" s="126">
        <v>2020.06</v>
      </c>
      <c r="E149" s="126" t="s">
        <v>172</v>
      </c>
      <c r="F149" s="126" t="s">
        <v>1183</v>
      </c>
      <c r="G149" s="126"/>
      <c r="H149" s="126" t="s">
        <v>33</v>
      </c>
      <c r="I149" s="126"/>
      <c r="J149" s="126"/>
      <c r="K149" s="126">
        <v>150</v>
      </c>
      <c r="L149" s="168" t="s">
        <v>92</v>
      </c>
      <c r="M149" s="139">
        <f t="shared" si="3"/>
        <v>33.760741</v>
      </c>
      <c r="N149" s="140">
        <v>33.760741</v>
      </c>
      <c r="O149" s="140" t="s">
        <v>984</v>
      </c>
      <c r="P149" s="140"/>
      <c r="Q149" s="140" t="s">
        <v>984</v>
      </c>
      <c r="R149" s="199">
        <v>2130153</v>
      </c>
      <c r="S149" s="199">
        <v>2130504</v>
      </c>
      <c r="T149" s="172" t="s">
        <v>59</v>
      </c>
      <c r="U149" s="200"/>
      <c r="V149" s="128"/>
      <c r="W149" s="172">
        <v>33.760741</v>
      </c>
    </row>
    <row r="150" ht="31" customHeight="1" spans="1:23">
      <c r="A150" s="126"/>
      <c r="B150" s="126"/>
      <c r="C150" s="126"/>
      <c r="D150" s="126"/>
      <c r="E150" s="126"/>
      <c r="F150" s="126"/>
      <c r="G150" s="126"/>
      <c r="H150" s="126" t="s">
        <v>33</v>
      </c>
      <c r="I150" s="126"/>
      <c r="J150" s="126"/>
      <c r="K150" s="126"/>
      <c r="L150" s="168" t="s">
        <v>113</v>
      </c>
      <c r="M150" s="139">
        <f t="shared" si="3"/>
        <v>21.411294</v>
      </c>
      <c r="N150" s="140" t="s">
        <v>984</v>
      </c>
      <c r="O150" s="140">
        <v>21.411294</v>
      </c>
      <c r="P150" s="140"/>
      <c r="Q150" s="140" t="s">
        <v>984</v>
      </c>
      <c r="R150" s="199">
        <v>2210105</v>
      </c>
      <c r="S150" s="199">
        <v>2130504</v>
      </c>
      <c r="T150" s="172" t="s">
        <v>59</v>
      </c>
      <c r="U150" s="200"/>
      <c r="V150" s="128"/>
      <c r="W150" s="172">
        <v>21.411294</v>
      </c>
    </row>
    <row r="151" ht="31" customHeight="1" spans="1:23">
      <c r="A151" s="126"/>
      <c r="B151" s="126"/>
      <c r="C151" s="126"/>
      <c r="D151" s="126"/>
      <c r="E151" s="126"/>
      <c r="F151" s="126"/>
      <c r="G151" s="126"/>
      <c r="H151" s="126" t="s">
        <v>33</v>
      </c>
      <c r="I151" s="126"/>
      <c r="J151" s="126"/>
      <c r="K151" s="126"/>
      <c r="L151" s="168" t="s">
        <v>65</v>
      </c>
      <c r="M151" s="139">
        <f t="shared" si="3"/>
        <v>36.966941</v>
      </c>
      <c r="N151" s="140">
        <v>36.966941</v>
      </c>
      <c r="O151" s="140" t="s">
        <v>984</v>
      </c>
      <c r="P151" s="140"/>
      <c r="Q151" s="140" t="s">
        <v>984</v>
      </c>
      <c r="R151" s="199">
        <v>2130335</v>
      </c>
      <c r="S151" s="199">
        <v>2130504</v>
      </c>
      <c r="T151" s="172" t="s">
        <v>59</v>
      </c>
      <c r="U151" s="200"/>
      <c r="V151" s="128"/>
      <c r="W151" s="172">
        <v>36.966941</v>
      </c>
    </row>
    <row r="152" ht="31" customHeight="1" spans="1:23">
      <c r="A152" s="126"/>
      <c r="B152" s="126"/>
      <c r="C152" s="126"/>
      <c r="D152" s="126"/>
      <c r="E152" s="126"/>
      <c r="F152" s="126"/>
      <c r="G152" s="126"/>
      <c r="H152" s="126" t="s">
        <v>33</v>
      </c>
      <c r="I152" s="126"/>
      <c r="J152" s="126"/>
      <c r="K152" s="126"/>
      <c r="L152" s="168" t="s">
        <v>94</v>
      </c>
      <c r="M152" s="139">
        <f t="shared" si="3"/>
        <v>2.815714</v>
      </c>
      <c r="N152" s="140">
        <v>2.815714</v>
      </c>
      <c r="O152" s="140" t="s">
        <v>984</v>
      </c>
      <c r="P152" s="140"/>
      <c r="Q152" s="140" t="s">
        <v>984</v>
      </c>
      <c r="R152" s="199">
        <v>2130209</v>
      </c>
      <c r="S152" s="199">
        <v>2130504</v>
      </c>
      <c r="T152" s="172" t="s">
        <v>59</v>
      </c>
      <c r="U152" s="200"/>
      <c r="V152" s="128"/>
      <c r="W152" s="172">
        <v>0.053594</v>
      </c>
    </row>
    <row r="153" ht="31" customHeight="1" spans="1:23">
      <c r="A153" s="126"/>
      <c r="B153" s="126"/>
      <c r="C153" s="126"/>
      <c r="D153" s="126"/>
      <c r="E153" s="126"/>
      <c r="F153" s="126"/>
      <c r="G153" s="126"/>
      <c r="H153" s="126" t="s">
        <v>33</v>
      </c>
      <c r="I153" s="126"/>
      <c r="J153" s="126"/>
      <c r="K153" s="126"/>
      <c r="L153" s="168" t="s">
        <v>96</v>
      </c>
      <c r="M153" s="139">
        <f t="shared" si="3"/>
        <v>22</v>
      </c>
      <c r="N153" s="140">
        <v>22</v>
      </c>
      <c r="O153" s="140" t="s">
        <v>984</v>
      </c>
      <c r="P153" s="140"/>
      <c r="Q153" s="140" t="s">
        <v>984</v>
      </c>
      <c r="R153" s="199">
        <v>2110402</v>
      </c>
      <c r="S153" s="199">
        <v>2130504</v>
      </c>
      <c r="T153" s="172" t="s">
        <v>59</v>
      </c>
      <c r="U153" s="200"/>
      <c r="V153" s="128"/>
      <c r="W153" s="172">
        <v>21.270326</v>
      </c>
    </row>
    <row r="154" ht="31" customHeight="1" spans="1:23">
      <c r="A154" s="126">
        <f>IF(B154="","",COUNTA(B$7:B154))</f>
        <v>66</v>
      </c>
      <c r="B154" s="126" t="s">
        <v>1184</v>
      </c>
      <c r="C154" s="126" t="s">
        <v>1185</v>
      </c>
      <c r="D154" s="126">
        <v>2020.06</v>
      </c>
      <c r="E154" s="126" t="s">
        <v>31</v>
      </c>
      <c r="F154" s="126" t="s">
        <v>1186</v>
      </c>
      <c r="G154" s="126"/>
      <c r="H154" s="126" t="s">
        <v>33</v>
      </c>
      <c r="I154" s="126"/>
      <c r="J154" s="126"/>
      <c r="K154" s="126">
        <v>180</v>
      </c>
      <c r="L154" s="168" t="s">
        <v>99</v>
      </c>
      <c r="M154" s="139">
        <f t="shared" si="3"/>
        <v>278</v>
      </c>
      <c r="N154" s="140">
        <v>278</v>
      </c>
      <c r="O154" s="140" t="s">
        <v>984</v>
      </c>
      <c r="P154" s="140"/>
      <c r="Q154" s="140" t="s">
        <v>984</v>
      </c>
      <c r="R154" s="199">
        <v>2130199</v>
      </c>
      <c r="S154" s="199">
        <v>2130504</v>
      </c>
      <c r="T154" s="199" t="s">
        <v>59</v>
      </c>
      <c r="U154" s="200"/>
      <c r="V154" s="128"/>
      <c r="W154" s="172">
        <v>125.892495</v>
      </c>
    </row>
    <row r="155" ht="31" customHeight="1" spans="1:23">
      <c r="A155" s="126"/>
      <c r="B155" s="126"/>
      <c r="C155" s="126"/>
      <c r="D155" s="126"/>
      <c r="E155" s="126"/>
      <c r="F155" s="126"/>
      <c r="G155" s="126"/>
      <c r="H155" s="126" t="s">
        <v>33</v>
      </c>
      <c r="I155" s="126"/>
      <c r="J155" s="126"/>
      <c r="K155" s="126"/>
      <c r="L155" s="168" t="s">
        <v>97</v>
      </c>
      <c r="M155" s="139">
        <f t="shared" si="3"/>
        <v>106</v>
      </c>
      <c r="N155" s="140">
        <v>106</v>
      </c>
      <c r="O155" s="140" t="s">
        <v>984</v>
      </c>
      <c r="P155" s="140"/>
      <c r="Q155" s="140" t="s">
        <v>984</v>
      </c>
      <c r="R155" s="199">
        <v>2130135</v>
      </c>
      <c r="S155" s="199">
        <v>2130504</v>
      </c>
      <c r="T155" s="172" t="s">
        <v>59</v>
      </c>
      <c r="U155" s="200"/>
      <c r="V155" s="128"/>
      <c r="W155" s="172">
        <v>100.1</v>
      </c>
    </row>
    <row r="156" ht="31" customHeight="1" spans="1:23">
      <c r="A156" s="126"/>
      <c r="B156" s="126"/>
      <c r="C156" s="126"/>
      <c r="D156" s="126"/>
      <c r="E156" s="126"/>
      <c r="F156" s="126"/>
      <c r="G156" s="126"/>
      <c r="H156" s="126" t="s">
        <v>33</v>
      </c>
      <c r="I156" s="126"/>
      <c r="J156" s="126"/>
      <c r="K156" s="126"/>
      <c r="L156" s="168" t="s">
        <v>58</v>
      </c>
      <c r="M156" s="139">
        <f t="shared" si="3"/>
        <v>1.037019</v>
      </c>
      <c r="N156" s="140">
        <v>1.037019</v>
      </c>
      <c r="O156" s="140" t="s">
        <v>984</v>
      </c>
      <c r="P156" s="140"/>
      <c r="Q156" s="140" t="s">
        <v>984</v>
      </c>
      <c r="R156" s="199">
        <v>2140602</v>
      </c>
      <c r="S156" s="199">
        <v>2130504</v>
      </c>
      <c r="T156" s="172" t="s">
        <v>59</v>
      </c>
      <c r="U156" s="200"/>
      <c r="V156" s="128"/>
      <c r="W156" s="172">
        <v>0</v>
      </c>
    </row>
    <row r="157" ht="31" customHeight="1" spans="1:23">
      <c r="A157" s="126"/>
      <c r="B157" s="126"/>
      <c r="C157" s="126"/>
      <c r="D157" s="126"/>
      <c r="E157" s="126"/>
      <c r="F157" s="126"/>
      <c r="G157" s="126"/>
      <c r="H157" s="126" t="s">
        <v>33</v>
      </c>
      <c r="I157" s="126"/>
      <c r="J157" s="126"/>
      <c r="K157" s="126"/>
      <c r="L157" s="168" t="s">
        <v>94</v>
      </c>
      <c r="M157" s="139">
        <f t="shared" si="3"/>
        <v>82.733508</v>
      </c>
      <c r="N157" s="140">
        <v>82.733508</v>
      </c>
      <c r="O157" s="140" t="s">
        <v>984</v>
      </c>
      <c r="P157" s="140"/>
      <c r="Q157" s="140" t="s">
        <v>984</v>
      </c>
      <c r="R157" s="199">
        <v>2130209</v>
      </c>
      <c r="S157" s="199">
        <v>2130504</v>
      </c>
      <c r="T157" s="172" t="s">
        <v>59</v>
      </c>
      <c r="U157" s="200"/>
      <c r="V157" s="128"/>
      <c r="W157" s="172">
        <v>0</v>
      </c>
    </row>
    <row r="158" ht="31" customHeight="1" spans="1:23">
      <c r="A158" s="126"/>
      <c r="B158" s="126"/>
      <c r="C158" s="126"/>
      <c r="D158" s="126"/>
      <c r="E158" s="126"/>
      <c r="F158" s="126"/>
      <c r="G158" s="126"/>
      <c r="H158" s="126" t="s">
        <v>33</v>
      </c>
      <c r="I158" s="126"/>
      <c r="J158" s="126"/>
      <c r="K158" s="126"/>
      <c r="L158" s="168" t="s">
        <v>95</v>
      </c>
      <c r="M158" s="139">
        <f t="shared" si="3"/>
        <v>8.929473</v>
      </c>
      <c r="N158" s="140">
        <v>8.929473</v>
      </c>
      <c r="O158" s="140" t="s">
        <v>984</v>
      </c>
      <c r="P158" s="140"/>
      <c r="Q158" s="140" t="s">
        <v>984</v>
      </c>
      <c r="R158" s="199">
        <v>2130701</v>
      </c>
      <c r="S158" s="199">
        <v>2130504</v>
      </c>
      <c r="T158" s="172" t="s">
        <v>59</v>
      </c>
      <c r="U158" s="200"/>
      <c r="V158" s="128"/>
      <c r="W158" s="172">
        <v>0</v>
      </c>
    </row>
    <row r="159" ht="31" customHeight="1" spans="1:23">
      <c r="A159" s="126"/>
      <c r="B159" s="126"/>
      <c r="C159" s="126"/>
      <c r="D159" s="126"/>
      <c r="E159" s="126"/>
      <c r="F159" s="126"/>
      <c r="G159" s="126"/>
      <c r="H159" s="126" t="s">
        <v>33</v>
      </c>
      <c r="I159" s="126"/>
      <c r="J159" s="126"/>
      <c r="K159" s="126"/>
      <c r="L159" s="168" t="s">
        <v>96</v>
      </c>
      <c r="M159" s="139">
        <f t="shared" si="3"/>
        <v>7.3</v>
      </c>
      <c r="N159" s="140">
        <v>7.3</v>
      </c>
      <c r="O159" s="140" t="s">
        <v>984</v>
      </c>
      <c r="P159" s="140"/>
      <c r="Q159" s="140" t="s">
        <v>984</v>
      </c>
      <c r="R159" s="199">
        <v>2110402</v>
      </c>
      <c r="S159" s="199">
        <v>2130504</v>
      </c>
      <c r="T159" s="172" t="s">
        <v>59</v>
      </c>
      <c r="U159" s="200"/>
      <c r="V159" s="128"/>
      <c r="W159" s="172">
        <v>0</v>
      </c>
    </row>
    <row r="160" ht="31" customHeight="1" spans="1:23">
      <c r="A160" s="126"/>
      <c r="B160" s="126"/>
      <c r="C160" s="126"/>
      <c r="D160" s="126"/>
      <c r="E160" s="126"/>
      <c r="F160" s="126"/>
      <c r="G160" s="126"/>
      <c r="H160" s="126" t="s">
        <v>33</v>
      </c>
      <c r="I160" s="126"/>
      <c r="J160" s="126"/>
      <c r="K160" s="126"/>
      <c r="L160" s="168" t="s">
        <v>114</v>
      </c>
      <c r="M160" s="139">
        <f t="shared" si="3"/>
        <v>153</v>
      </c>
      <c r="N160" s="140" t="s">
        <v>984</v>
      </c>
      <c r="O160" s="140">
        <v>153</v>
      </c>
      <c r="P160" s="140"/>
      <c r="Q160" s="140" t="s">
        <v>984</v>
      </c>
      <c r="R160" s="199">
        <v>2130199</v>
      </c>
      <c r="S160" s="199">
        <v>2130504</v>
      </c>
      <c r="T160" s="172" t="s">
        <v>59</v>
      </c>
      <c r="U160" s="200"/>
      <c r="V160" s="128"/>
      <c r="W160" s="172">
        <v>120.575271</v>
      </c>
    </row>
    <row r="161" ht="31" customHeight="1" spans="1:23">
      <c r="A161" s="126"/>
      <c r="B161" s="126"/>
      <c r="C161" s="126"/>
      <c r="D161" s="126"/>
      <c r="E161" s="126"/>
      <c r="F161" s="126"/>
      <c r="G161" s="126"/>
      <c r="H161" s="126" t="s">
        <v>33</v>
      </c>
      <c r="I161" s="126"/>
      <c r="J161" s="126"/>
      <c r="K161" s="126"/>
      <c r="L161" s="168" t="s">
        <v>77</v>
      </c>
      <c r="M161" s="139">
        <f t="shared" si="3"/>
        <v>130.06</v>
      </c>
      <c r="N161" s="140" t="s">
        <v>984</v>
      </c>
      <c r="O161" s="140">
        <v>130.06</v>
      </c>
      <c r="P161" s="140"/>
      <c r="Q161" s="140" t="s">
        <v>984</v>
      </c>
      <c r="R161" s="199">
        <v>2130199</v>
      </c>
      <c r="S161" s="199">
        <v>2130504</v>
      </c>
      <c r="T161" s="172" t="s">
        <v>59</v>
      </c>
      <c r="U161" s="200"/>
      <c r="V161" s="128"/>
      <c r="W161" s="172">
        <v>0</v>
      </c>
    </row>
    <row r="162" ht="31" customHeight="1" spans="1:23">
      <c r="A162" s="126"/>
      <c r="B162" s="126"/>
      <c r="C162" s="126"/>
      <c r="D162" s="126"/>
      <c r="E162" s="126"/>
      <c r="F162" s="126"/>
      <c r="G162" s="126"/>
      <c r="H162" s="126" t="s">
        <v>33</v>
      </c>
      <c r="I162" s="126"/>
      <c r="J162" s="126"/>
      <c r="K162" s="126"/>
      <c r="L162" s="168" t="s">
        <v>65</v>
      </c>
      <c r="M162" s="139">
        <f t="shared" si="3"/>
        <v>1025.406729</v>
      </c>
      <c r="N162" s="140">
        <v>1025.406729</v>
      </c>
      <c r="O162" s="140" t="s">
        <v>984</v>
      </c>
      <c r="P162" s="140"/>
      <c r="Q162" s="140" t="s">
        <v>984</v>
      </c>
      <c r="R162" s="199">
        <v>2130335</v>
      </c>
      <c r="S162" s="199">
        <v>2130504</v>
      </c>
      <c r="T162" s="172" t="s">
        <v>59</v>
      </c>
      <c r="U162" s="200"/>
      <c r="V162" s="128"/>
      <c r="W162" s="172">
        <v>1025.406429</v>
      </c>
    </row>
    <row r="163" ht="31" customHeight="1" spans="1:23">
      <c r="A163" s="126"/>
      <c r="B163" s="126"/>
      <c r="C163" s="126"/>
      <c r="D163" s="126"/>
      <c r="E163" s="126"/>
      <c r="F163" s="126"/>
      <c r="G163" s="126"/>
      <c r="H163" s="126" t="s">
        <v>33</v>
      </c>
      <c r="I163" s="126"/>
      <c r="J163" s="126"/>
      <c r="K163" s="126"/>
      <c r="L163" s="168" t="s">
        <v>206</v>
      </c>
      <c r="M163" s="139">
        <f t="shared" si="3"/>
        <v>351</v>
      </c>
      <c r="N163" s="140" t="s">
        <v>984</v>
      </c>
      <c r="O163" s="140">
        <v>351</v>
      </c>
      <c r="P163" s="140"/>
      <c r="Q163" s="140" t="s">
        <v>984</v>
      </c>
      <c r="R163" s="199">
        <v>2130153</v>
      </c>
      <c r="S163" s="199">
        <v>2130504</v>
      </c>
      <c r="T163" s="172" t="s">
        <v>59</v>
      </c>
      <c r="U163" s="200"/>
      <c r="V163" s="128"/>
      <c r="W163" s="172">
        <v>349.115292</v>
      </c>
    </row>
    <row r="164" ht="31" customHeight="1" spans="1:23">
      <c r="A164" s="126"/>
      <c r="B164" s="126"/>
      <c r="C164" s="126"/>
      <c r="D164" s="126"/>
      <c r="E164" s="126"/>
      <c r="F164" s="126"/>
      <c r="G164" s="126"/>
      <c r="H164" s="126" t="s">
        <v>33</v>
      </c>
      <c r="I164" s="126"/>
      <c r="J164" s="126"/>
      <c r="K164" s="126"/>
      <c r="L164" s="168" t="s">
        <v>66</v>
      </c>
      <c r="M164" s="139">
        <f t="shared" si="3"/>
        <v>1.816792</v>
      </c>
      <c r="N164" s="140" t="s">
        <v>984</v>
      </c>
      <c r="O164" s="140">
        <v>1.816792</v>
      </c>
      <c r="P164" s="140"/>
      <c r="Q164" s="140" t="s">
        <v>984</v>
      </c>
      <c r="R164" s="199">
        <v>2110402</v>
      </c>
      <c r="S164" s="199">
        <v>2130504</v>
      </c>
      <c r="T164" s="172" t="s">
        <v>59</v>
      </c>
      <c r="U164" s="200"/>
      <c r="V164" s="128"/>
      <c r="W164" s="172">
        <v>1.816792</v>
      </c>
    </row>
    <row r="165" ht="31" customHeight="1" spans="1:23">
      <c r="A165" s="126"/>
      <c r="B165" s="126"/>
      <c r="C165" s="126"/>
      <c r="D165" s="126"/>
      <c r="E165" s="126"/>
      <c r="F165" s="126"/>
      <c r="G165" s="126"/>
      <c r="H165" s="126" t="s">
        <v>33</v>
      </c>
      <c r="I165" s="126"/>
      <c r="J165" s="126"/>
      <c r="K165" s="126"/>
      <c r="L165" s="168" t="s">
        <v>88</v>
      </c>
      <c r="M165" s="139">
        <f t="shared" si="3"/>
        <v>249</v>
      </c>
      <c r="N165" s="140" t="s">
        <v>984</v>
      </c>
      <c r="O165" s="140">
        <v>249</v>
      </c>
      <c r="P165" s="140"/>
      <c r="Q165" s="140" t="s">
        <v>984</v>
      </c>
      <c r="R165" s="199">
        <v>2130504</v>
      </c>
      <c r="S165" s="199">
        <v>2130504</v>
      </c>
      <c r="T165" s="172"/>
      <c r="U165" s="200"/>
      <c r="V165" s="128"/>
      <c r="W165" s="172">
        <v>249</v>
      </c>
    </row>
    <row r="166" ht="31" customHeight="1" spans="1:23">
      <c r="A166" s="126"/>
      <c r="B166" s="126"/>
      <c r="C166" s="126"/>
      <c r="D166" s="126"/>
      <c r="E166" s="126"/>
      <c r="F166" s="126"/>
      <c r="G166" s="126"/>
      <c r="H166" s="126" t="s">
        <v>33</v>
      </c>
      <c r="I166" s="126"/>
      <c r="J166" s="126"/>
      <c r="K166" s="126"/>
      <c r="L166" s="168" t="s">
        <v>113</v>
      </c>
      <c r="M166" s="139">
        <f t="shared" si="3"/>
        <v>441.213537</v>
      </c>
      <c r="N166" s="140" t="s">
        <v>984</v>
      </c>
      <c r="O166" s="140">
        <v>441.213537</v>
      </c>
      <c r="P166" s="140"/>
      <c r="Q166" s="140" t="s">
        <v>984</v>
      </c>
      <c r="R166" s="199">
        <v>2210105</v>
      </c>
      <c r="S166" s="199">
        <v>2130504</v>
      </c>
      <c r="T166" s="172" t="s">
        <v>59</v>
      </c>
      <c r="U166" s="200"/>
      <c r="V166" s="128"/>
      <c r="W166" s="172">
        <v>441.213537</v>
      </c>
    </row>
    <row r="167" ht="31" customHeight="1" spans="1:23">
      <c r="A167" s="126"/>
      <c r="B167" s="126"/>
      <c r="C167" s="126"/>
      <c r="D167" s="126"/>
      <c r="E167" s="126"/>
      <c r="F167" s="126"/>
      <c r="G167" s="126"/>
      <c r="H167" s="126" t="s">
        <v>33</v>
      </c>
      <c r="I167" s="126"/>
      <c r="J167" s="126"/>
      <c r="K167" s="126"/>
      <c r="L167" s="168" t="s">
        <v>189</v>
      </c>
      <c r="M167" s="139">
        <f t="shared" si="3"/>
        <v>269.75</v>
      </c>
      <c r="N167" s="140" t="s">
        <v>984</v>
      </c>
      <c r="O167" s="140">
        <v>269.75</v>
      </c>
      <c r="P167" s="140"/>
      <c r="Q167" s="140" t="s">
        <v>984</v>
      </c>
      <c r="R167" s="199">
        <v>2130599</v>
      </c>
      <c r="S167" s="199">
        <v>2130504</v>
      </c>
      <c r="T167" s="172" t="s">
        <v>35</v>
      </c>
      <c r="U167" s="200"/>
      <c r="V167" s="128"/>
      <c r="W167" s="172">
        <v>269.75</v>
      </c>
    </row>
    <row r="168" ht="31" customHeight="1" spans="1:23">
      <c r="A168" s="126"/>
      <c r="B168" s="126"/>
      <c r="C168" s="126"/>
      <c r="D168" s="126"/>
      <c r="E168" s="126"/>
      <c r="F168" s="126"/>
      <c r="G168" s="126"/>
      <c r="H168" s="126" t="s">
        <v>33</v>
      </c>
      <c r="I168" s="126"/>
      <c r="J168" s="126"/>
      <c r="K168" s="126"/>
      <c r="L168" s="168" t="s">
        <v>277</v>
      </c>
      <c r="M168" s="139">
        <f t="shared" si="3"/>
        <v>199</v>
      </c>
      <c r="N168" s="140" t="s">
        <v>984</v>
      </c>
      <c r="O168" s="140">
        <v>199</v>
      </c>
      <c r="P168" s="140"/>
      <c r="Q168" s="140" t="s">
        <v>984</v>
      </c>
      <c r="R168" s="199">
        <v>2130701</v>
      </c>
      <c r="S168" s="199">
        <v>2130504</v>
      </c>
      <c r="T168" s="172" t="s">
        <v>59</v>
      </c>
      <c r="U168" s="200"/>
      <c r="V168" s="128"/>
      <c r="W168" s="172">
        <v>199</v>
      </c>
    </row>
    <row r="169" ht="31" customHeight="1" spans="1:23">
      <c r="A169" s="126"/>
      <c r="B169" s="126"/>
      <c r="C169" s="126"/>
      <c r="D169" s="126"/>
      <c r="E169" s="126"/>
      <c r="F169" s="126"/>
      <c r="G169" s="126"/>
      <c r="H169" s="126" t="s">
        <v>33</v>
      </c>
      <c r="I169" s="126"/>
      <c r="J169" s="126"/>
      <c r="K169" s="126"/>
      <c r="L169" s="168" t="s">
        <v>277</v>
      </c>
      <c r="M169" s="139">
        <f t="shared" si="3"/>
        <v>12</v>
      </c>
      <c r="N169" s="140" t="s">
        <v>984</v>
      </c>
      <c r="O169" s="140">
        <v>12</v>
      </c>
      <c r="P169" s="140"/>
      <c r="Q169" s="140" t="s">
        <v>984</v>
      </c>
      <c r="R169" s="199">
        <v>2130701</v>
      </c>
      <c r="S169" s="199">
        <v>2130504</v>
      </c>
      <c r="T169" s="172" t="s">
        <v>59</v>
      </c>
      <c r="U169" s="200"/>
      <c r="V169" s="128"/>
      <c r="W169" s="172">
        <v>12</v>
      </c>
    </row>
    <row r="170" ht="31" customHeight="1" spans="1:23">
      <c r="A170" s="126"/>
      <c r="B170" s="126"/>
      <c r="C170" s="126"/>
      <c r="D170" s="126"/>
      <c r="E170" s="126"/>
      <c r="F170" s="126"/>
      <c r="G170" s="126"/>
      <c r="H170" s="126" t="s">
        <v>33</v>
      </c>
      <c r="I170" s="126"/>
      <c r="J170" s="126"/>
      <c r="K170" s="126"/>
      <c r="L170" s="168" t="s">
        <v>277</v>
      </c>
      <c r="M170" s="139">
        <f t="shared" si="3"/>
        <v>62</v>
      </c>
      <c r="N170" s="140" t="s">
        <v>984</v>
      </c>
      <c r="O170" s="140">
        <v>62</v>
      </c>
      <c r="P170" s="140"/>
      <c r="Q170" s="140" t="s">
        <v>984</v>
      </c>
      <c r="R170" s="199">
        <v>2130706</v>
      </c>
      <c r="S170" s="199">
        <v>2130504</v>
      </c>
      <c r="T170" s="172" t="s">
        <v>59</v>
      </c>
      <c r="U170" s="200"/>
      <c r="V170" s="128"/>
      <c r="W170" s="172">
        <v>62</v>
      </c>
    </row>
    <row r="171" ht="31" customHeight="1" spans="1:23">
      <c r="A171" s="126"/>
      <c r="B171" s="126"/>
      <c r="C171" s="126"/>
      <c r="D171" s="126"/>
      <c r="E171" s="126"/>
      <c r="F171" s="126"/>
      <c r="G171" s="126"/>
      <c r="H171" s="126" t="s">
        <v>33</v>
      </c>
      <c r="I171" s="126"/>
      <c r="J171" s="126"/>
      <c r="K171" s="126"/>
      <c r="L171" s="168" t="s">
        <v>112</v>
      </c>
      <c r="M171" s="139">
        <f t="shared" si="3"/>
        <v>22</v>
      </c>
      <c r="N171" s="140" t="s">
        <v>984</v>
      </c>
      <c r="O171" s="140">
        <v>22</v>
      </c>
      <c r="P171" s="140"/>
      <c r="Q171" s="140" t="s">
        <v>984</v>
      </c>
      <c r="R171" s="199">
        <v>2130310</v>
      </c>
      <c r="S171" s="199">
        <v>2130504</v>
      </c>
      <c r="T171" s="172" t="s">
        <v>59</v>
      </c>
      <c r="U171" s="200"/>
      <c r="V171" s="128"/>
      <c r="W171" s="172">
        <v>22</v>
      </c>
    </row>
    <row r="172" ht="31" customHeight="1" spans="1:23">
      <c r="A172" s="126">
        <f>IF(B172="","",COUNTA(B$7:B172))</f>
        <v>67</v>
      </c>
      <c r="B172" s="126" t="s">
        <v>1187</v>
      </c>
      <c r="C172" s="126" t="s">
        <v>1188</v>
      </c>
      <c r="D172" s="126">
        <v>2020.06</v>
      </c>
      <c r="E172" s="126" t="s">
        <v>31</v>
      </c>
      <c r="F172" s="126" t="s">
        <v>1189</v>
      </c>
      <c r="G172" s="126"/>
      <c r="H172" s="129" t="s">
        <v>33</v>
      </c>
      <c r="I172" s="126"/>
      <c r="J172" s="126"/>
      <c r="K172" s="126">
        <v>180</v>
      </c>
      <c r="L172" s="168" t="s">
        <v>100</v>
      </c>
      <c r="M172" s="139">
        <f t="shared" si="3"/>
        <v>908.83</v>
      </c>
      <c r="N172" s="140">
        <v>908.83</v>
      </c>
      <c r="O172" s="140" t="s">
        <v>984</v>
      </c>
      <c r="P172" s="140"/>
      <c r="Q172" s="140" t="s">
        <v>984</v>
      </c>
      <c r="R172" s="199">
        <v>2220199</v>
      </c>
      <c r="S172" s="199">
        <v>2130504</v>
      </c>
      <c r="T172" s="172" t="s">
        <v>59</v>
      </c>
      <c r="U172" s="200"/>
      <c r="V172" s="128"/>
      <c r="W172" s="172">
        <v>715.876715</v>
      </c>
    </row>
    <row r="173" ht="31" customHeight="1" spans="1:23">
      <c r="A173" s="126">
        <f>IF(B173="","",COUNTA(B$7:B173))</f>
        <v>68</v>
      </c>
      <c r="B173" s="126" t="s">
        <v>1190</v>
      </c>
      <c r="C173" s="126" t="s">
        <v>1191</v>
      </c>
      <c r="D173" s="126">
        <v>2020.06</v>
      </c>
      <c r="E173" s="126" t="s">
        <v>31</v>
      </c>
      <c r="F173" s="126" t="s">
        <v>1192</v>
      </c>
      <c r="G173" s="129"/>
      <c r="H173" s="129" t="s">
        <v>33</v>
      </c>
      <c r="I173" s="126"/>
      <c r="J173" s="126"/>
      <c r="K173" s="126">
        <v>180</v>
      </c>
      <c r="L173" s="168" t="s">
        <v>100</v>
      </c>
      <c r="M173" s="139">
        <f t="shared" si="3"/>
        <v>319.57</v>
      </c>
      <c r="N173" s="140">
        <v>319.57</v>
      </c>
      <c r="O173" s="140" t="s">
        <v>984</v>
      </c>
      <c r="P173" s="140"/>
      <c r="Q173" s="140" t="s">
        <v>984</v>
      </c>
      <c r="R173" s="199">
        <v>2220199</v>
      </c>
      <c r="S173" s="199">
        <v>2130504</v>
      </c>
      <c r="T173" s="172" t="s">
        <v>59</v>
      </c>
      <c r="U173" s="200"/>
      <c r="V173" s="128"/>
      <c r="W173" s="172">
        <v>312.150987</v>
      </c>
    </row>
    <row r="174" ht="31" customHeight="1" spans="1:23">
      <c r="A174" s="126">
        <f>IF(B174="","",COUNTA(B$7:B174))</f>
        <v>69</v>
      </c>
      <c r="B174" s="126" t="s">
        <v>1193</v>
      </c>
      <c r="C174" s="126" t="s">
        <v>1194</v>
      </c>
      <c r="D174" s="126">
        <v>2020.06</v>
      </c>
      <c r="E174" s="126" t="s">
        <v>1050</v>
      </c>
      <c r="F174" s="126" t="s">
        <v>1195</v>
      </c>
      <c r="G174" s="126" t="s">
        <v>33</v>
      </c>
      <c r="H174" s="126"/>
      <c r="I174" s="126"/>
      <c r="J174" s="126"/>
      <c r="K174" s="126">
        <v>20</v>
      </c>
      <c r="L174" s="168" t="s">
        <v>92</v>
      </c>
      <c r="M174" s="139">
        <f t="shared" si="3"/>
        <v>108.069467</v>
      </c>
      <c r="N174" s="140">
        <v>108.069467</v>
      </c>
      <c r="O174" s="140" t="s">
        <v>984</v>
      </c>
      <c r="P174" s="140"/>
      <c r="Q174" s="140" t="s">
        <v>984</v>
      </c>
      <c r="R174" s="199">
        <v>2130153</v>
      </c>
      <c r="S174" s="199">
        <v>2130505</v>
      </c>
      <c r="T174" s="172" t="s">
        <v>59</v>
      </c>
      <c r="U174" s="200"/>
      <c r="V174" s="128"/>
      <c r="W174" s="172">
        <v>108.069467</v>
      </c>
    </row>
    <row r="175" ht="31" customHeight="1" spans="1:23">
      <c r="A175" s="126"/>
      <c r="B175" s="126"/>
      <c r="C175" s="126"/>
      <c r="D175" s="126"/>
      <c r="E175" s="126"/>
      <c r="F175" s="126"/>
      <c r="G175" s="126" t="s">
        <v>33</v>
      </c>
      <c r="H175" s="126"/>
      <c r="I175" s="126"/>
      <c r="J175" s="126"/>
      <c r="K175" s="126"/>
      <c r="L175" s="168" t="s">
        <v>94</v>
      </c>
      <c r="M175" s="139">
        <f t="shared" si="3"/>
        <v>212.88</v>
      </c>
      <c r="N175" s="140">
        <v>212.88</v>
      </c>
      <c r="O175" s="140" t="s">
        <v>984</v>
      </c>
      <c r="P175" s="140"/>
      <c r="Q175" s="140" t="s">
        <v>984</v>
      </c>
      <c r="R175" s="199">
        <v>2130209</v>
      </c>
      <c r="S175" s="199">
        <v>2130505</v>
      </c>
      <c r="T175" s="172" t="s">
        <v>59</v>
      </c>
      <c r="U175" s="200"/>
      <c r="V175" s="128"/>
      <c r="W175" s="172">
        <v>191.305548</v>
      </c>
    </row>
    <row r="176" ht="31" customHeight="1" spans="1:23">
      <c r="A176" s="126"/>
      <c r="B176" s="126"/>
      <c r="C176" s="126"/>
      <c r="D176" s="126"/>
      <c r="E176" s="126"/>
      <c r="F176" s="126"/>
      <c r="G176" s="126" t="s">
        <v>33</v>
      </c>
      <c r="H176" s="126"/>
      <c r="I176" s="126"/>
      <c r="J176" s="126"/>
      <c r="K176" s="126"/>
      <c r="L176" s="168" t="s">
        <v>113</v>
      </c>
      <c r="M176" s="139">
        <f t="shared" si="3"/>
        <v>72.046311</v>
      </c>
      <c r="N176" s="140" t="s">
        <v>984</v>
      </c>
      <c r="O176" s="140">
        <v>72.046311</v>
      </c>
      <c r="P176" s="140"/>
      <c r="Q176" s="140" t="s">
        <v>984</v>
      </c>
      <c r="R176" s="199">
        <v>2210105</v>
      </c>
      <c r="S176" s="199">
        <v>2130505</v>
      </c>
      <c r="T176" s="172" t="s">
        <v>59</v>
      </c>
      <c r="U176" s="200"/>
      <c r="V176" s="128"/>
      <c r="W176" s="172">
        <v>72.046311</v>
      </c>
    </row>
    <row r="177" ht="31" customHeight="1" spans="1:23">
      <c r="A177" s="126">
        <f>IF(B177="","",COUNTA(B$7:B177))</f>
        <v>70</v>
      </c>
      <c r="B177" s="126" t="s">
        <v>1196</v>
      </c>
      <c r="C177" s="126" t="s">
        <v>1154</v>
      </c>
      <c r="D177" s="126">
        <v>2020.06</v>
      </c>
      <c r="E177" s="126" t="s">
        <v>31</v>
      </c>
      <c r="F177" s="126" t="s">
        <v>1197</v>
      </c>
      <c r="G177" s="129" t="s">
        <v>33</v>
      </c>
      <c r="H177" s="126"/>
      <c r="I177" s="126"/>
      <c r="J177" s="126"/>
      <c r="K177" s="126">
        <v>48</v>
      </c>
      <c r="L177" s="168" t="s">
        <v>94</v>
      </c>
      <c r="M177" s="139">
        <f t="shared" si="3"/>
        <v>56.196878</v>
      </c>
      <c r="N177" s="140">
        <v>56.196878</v>
      </c>
      <c r="O177" s="140" t="s">
        <v>984</v>
      </c>
      <c r="P177" s="140"/>
      <c r="Q177" s="140" t="s">
        <v>984</v>
      </c>
      <c r="R177" s="199">
        <v>2130209</v>
      </c>
      <c r="S177" s="199">
        <v>2130505</v>
      </c>
      <c r="T177" s="172" t="s">
        <v>59</v>
      </c>
      <c r="U177" s="200"/>
      <c r="V177" s="128"/>
      <c r="W177" s="172">
        <v>56.196878</v>
      </c>
    </row>
    <row r="178" ht="31" customHeight="1" spans="1:23">
      <c r="A178" s="126"/>
      <c r="B178" s="126"/>
      <c r="C178" s="126"/>
      <c r="D178" s="126"/>
      <c r="E178" s="126"/>
      <c r="F178" s="126"/>
      <c r="G178" s="129" t="s">
        <v>33</v>
      </c>
      <c r="H178" s="126"/>
      <c r="I178" s="126"/>
      <c r="J178" s="126"/>
      <c r="K178" s="126"/>
      <c r="L178" s="168" t="s">
        <v>95</v>
      </c>
      <c r="M178" s="139">
        <f t="shared" si="3"/>
        <v>107</v>
      </c>
      <c r="N178" s="140">
        <v>107</v>
      </c>
      <c r="O178" s="140" t="s">
        <v>984</v>
      </c>
      <c r="P178" s="140"/>
      <c r="Q178" s="140" t="s">
        <v>984</v>
      </c>
      <c r="R178" s="199">
        <v>2130706</v>
      </c>
      <c r="S178" s="199">
        <v>2130505</v>
      </c>
      <c r="T178" s="172" t="s">
        <v>59</v>
      </c>
      <c r="U178" s="200"/>
      <c r="V178" s="128"/>
      <c r="W178" s="172">
        <v>107</v>
      </c>
    </row>
    <row r="179" ht="31" customHeight="1" spans="1:23">
      <c r="A179" s="126">
        <f>IF(B179="","",COUNTA(B$7:B179))</f>
        <v>71</v>
      </c>
      <c r="B179" s="126" t="s">
        <v>1198</v>
      </c>
      <c r="C179" s="126" t="s">
        <v>1199</v>
      </c>
      <c r="D179" s="126">
        <v>2020.06</v>
      </c>
      <c r="E179" s="126" t="s">
        <v>31</v>
      </c>
      <c r="F179" s="126" t="s">
        <v>1200</v>
      </c>
      <c r="G179" s="129" t="s">
        <v>33</v>
      </c>
      <c r="H179" s="126"/>
      <c r="I179" s="126"/>
      <c r="J179" s="126"/>
      <c r="K179" s="126">
        <v>8</v>
      </c>
      <c r="L179" s="168" t="s">
        <v>96</v>
      </c>
      <c r="M179" s="139">
        <f t="shared" si="3"/>
        <v>53.2</v>
      </c>
      <c r="N179" s="140">
        <v>53.2</v>
      </c>
      <c r="O179" s="140" t="s">
        <v>984</v>
      </c>
      <c r="P179" s="140"/>
      <c r="Q179" s="140" t="s">
        <v>984</v>
      </c>
      <c r="R179" s="199">
        <v>2110402</v>
      </c>
      <c r="S179" s="199">
        <v>2130505</v>
      </c>
      <c r="T179" s="172" t="s">
        <v>59</v>
      </c>
      <c r="U179" s="200"/>
      <c r="V179" s="128"/>
      <c r="W179" s="172">
        <v>53.2</v>
      </c>
    </row>
    <row r="180" ht="31" customHeight="1" spans="1:23">
      <c r="A180" s="126"/>
      <c r="B180" s="126"/>
      <c r="C180" s="126"/>
      <c r="D180" s="126"/>
      <c r="E180" s="126"/>
      <c r="F180" s="126"/>
      <c r="G180" s="129" t="s">
        <v>33</v>
      </c>
      <c r="H180" s="126"/>
      <c r="I180" s="126"/>
      <c r="J180" s="126"/>
      <c r="K180" s="126"/>
      <c r="L180" s="168" t="s">
        <v>94</v>
      </c>
      <c r="M180" s="139">
        <f t="shared" si="3"/>
        <v>31.295556</v>
      </c>
      <c r="N180" s="140">
        <v>31.295556</v>
      </c>
      <c r="O180" s="140" t="s">
        <v>984</v>
      </c>
      <c r="P180" s="140"/>
      <c r="Q180" s="140" t="s">
        <v>984</v>
      </c>
      <c r="R180" s="199">
        <v>2130209</v>
      </c>
      <c r="S180" s="199">
        <v>2130505</v>
      </c>
      <c r="T180" s="172" t="s">
        <v>59</v>
      </c>
      <c r="U180" s="200"/>
      <c r="V180" s="128"/>
      <c r="W180" s="172">
        <v>31.195096</v>
      </c>
    </row>
    <row r="181" ht="31" customHeight="1" spans="1:23">
      <c r="A181" s="126"/>
      <c r="B181" s="126"/>
      <c r="C181" s="126"/>
      <c r="D181" s="126"/>
      <c r="E181" s="126"/>
      <c r="F181" s="126"/>
      <c r="G181" s="129" t="s">
        <v>33</v>
      </c>
      <c r="H181" s="126"/>
      <c r="I181" s="126"/>
      <c r="J181" s="126"/>
      <c r="K181" s="126"/>
      <c r="L181" s="168" t="s">
        <v>1089</v>
      </c>
      <c r="M181" s="139">
        <f t="shared" si="3"/>
        <v>249.128761</v>
      </c>
      <c r="N181" s="140" t="s">
        <v>984</v>
      </c>
      <c r="O181" s="140" t="s">
        <v>984</v>
      </c>
      <c r="P181" s="140"/>
      <c r="Q181" s="140">
        <v>249.128761</v>
      </c>
      <c r="R181" s="199"/>
      <c r="S181" s="199">
        <v>2130505</v>
      </c>
      <c r="T181" s="172"/>
      <c r="U181" s="200"/>
      <c r="V181" s="128"/>
      <c r="W181" s="172">
        <v>249.128761</v>
      </c>
    </row>
    <row r="182" ht="31" customHeight="1" spans="1:23">
      <c r="A182" s="126">
        <f>IF(B182="","",COUNTA(B$7:B182))</f>
        <v>72</v>
      </c>
      <c r="B182" s="126" t="s">
        <v>1201</v>
      </c>
      <c r="C182" s="126" t="s">
        <v>1202</v>
      </c>
      <c r="D182" s="126">
        <v>2020.06</v>
      </c>
      <c r="E182" s="126" t="s">
        <v>1058</v>
      </c>
      <c r="F182" s="126" t="s">
        <v>1203</v>
      </c>
      <c r="G182" s="129" t="s">
        <v>33</v>
      </c>
      <c r="H182" s="126"/>
      <c r="I182" s="126"/>
      <c r="J182" s="126"/>
      <c r="K182" s="126">
        <v>10</v>
      </c>
      <c r="L182" s="168" t="s">
        <v>66</v>
      </c>
      <c r="M182" s="139">
        <f t="shared" si="3"/>
        <v>39.683208</v>
      </c>
      <c r="N182" s="140" t="s">
        <v>984</v>
      </c>
      <c r="O182" s="140">
        <v>39.683208</v>
      </c>
      <c r="P182" s="140"/>
      <c r="Q182" s="140" t="s">
        <v>984</v>
      </c>
      <c r="R182" s="199">
        <v>2110402</v>
      </c>
      <c r="S182" s="199">
        <v>2130505</v>
      </c>
      <c r="T182" s="172" t="s">
        <v>59</v>
      </c>
      <c r="U182" s="200"/>
      <c r="V182" s="128"/>
      <c r="W182" s="172">
        <v>37.85</v>
      </c>
    </row>
    <row r="183" ht="31" customHeight="1" spans="1:23">
      <c r="A183" s="126"/>
      <c r="B183" s="126"/>
      <c r="C183" s="126"/>
      <c r="D183" s="126"/>
      <c r="E183" s="126"/>
      <c r="F183" s="126"/>
      <c r="G183" s="129" t="s">
        <v>33</v>
      </c>
      <c r="H183" s="126"/>
      <c r="I183" s="126"/>
      <c r="J183" s="126"/>
      <c r="K183" s="126"/>
      <c r="L183" s="168" t="s">
        <v>96</v>
      </c>
      <c r="M183" s="139">
        <f t="shared" si="3"/>
        <v>26</v>
      </c>
      <c r="N183" s="140">
        <v>26</v>
      </c>
      <c r="O183" s="140" t="s">
        <v>984</v>
      </c>
      <c r="P183" s="140"/>
      <c r="Q183" s="140" t="s">
        <v>984</v>
      </c>
      <c r="R183" s="199">
        <v>2110402</v>
      </c>
      <c r="S183" s="199">
        <v>2130505</v>
      </c>
      <c r="T183" s="172" t="s">
        <v>59</v>
      </c>
      <c r="U183" s="200"/>
      <c r="V183" s="128"/>
      <c r="W183" s="172">
        <v>9.925</v>
      </c>
    </row>
    <row r="184" ht="31" customHeight="1" spans="1:23">
      <c r="A184" s="126">
        <f>IF(B184="","",COUNTA(B$7:B184))</f>
        <v>73</v>
      </c>
      <c r="B184" s="126" t="s">
        <v>1204</v>
      </c>
      <c r="C184" s="126" t="s">
        <v>1205</v>
      </c>
      <c r="D184" s="126">
        <v>2020.06</v>
      </c>
      <c r="E184" s="126" t="s">
        <v>31</v>
      </c>
      <c r="F184" s="126" t="s">
        <v>1206</v>
      </c>
      <c r="G184" s="129" t="s">
        <v>33</v>
      </c>
      <c r="H184" s="126"/>
      <c r="I184" s="126"/>
      <c r="J184" s="126"/>
      <c r="K184" s="126"/>
      <c r="L184" s="168" t="s">
        <v>34</v>
      </c>
      <c r="M184" s="139">
        <f t="shared" si="3"/>
        <v>6039.48</v>
      </c>
      <c r="N184" s="140">
        <v>6039.48</v>
      </c>
      <c r="O184" s="140" t="s">
        <v>984</v>
      </c>
      <c r="P184" s="140"/>
      <c r="Q184" s="140" t="s">
        <v>984</v>
      </c>
      <c r="R184" s="199">
        <v>21305</v>
      </c>
      <c r="S184" s="199">
        <v>2130505</v>
      </c>
      <c r="T184" s="172" t="s">
        <v>35</v>
      </c>
      <c r="U184" s="200">
        <v>0</v>
      </c>
      <c r="V184" s="128"/>
      <c r="W184" s="172">
        <v>4794.519933</v>
      </c>
    </row>
    <row r="185" ht="31" customHeight="1" spans="1:23">
      <c r="A185" s="126"/>
      <c r="B185" s="126"/>
      <c r="C185" s="126"/>
      <c r="D185" s="126"/>
      <c r="E185" s="126"/>
      <c r="F185" s="126"/>
      <c r="G185" s="129" t="s">
        <v>33</v>
      </c>
      <c r="H185" s="126"/>
      <c r="I185" s="126"/>
      <c r="J185" s="126"/>
      <c r="K185" s="126"/>
      <c r="L185" s="168" t="s">
        <v>87</v>
      </c>
      <c r="M185" s="139">
        <f t="shared" si="3"/>
        <v>148</v>
      </c>
      <c r="N185" s="140">
        <v>148</v>
      </c>
      <c r="O185" s="140" t="s">
        <v>984</v>
      </c>
      <c r="P185" s="140"/>
      <c r="Q185" s="140" t="s">
        <v>984</v>
      </c>
      <c r="R185" s="199">
        <v>21305</v>
      </c>
      <c r="S185" s="199">
        <v>2130505</v>
      </c>
      <c r="T185" s="172" t="s">
        <v>35</v>
      </c>
      <c r="U185" s="200">
        <v>0</v>
      </c>
      <c r="V185" s="128"/>
      <c r="W185" s="172">
        <v>148</v>
      </c>
    </row>
    <row r="186" ht="31" customHeight="1" spans="1:23">
      <c r="A186" s="126"/>
      <c r="B186" s="126"/>
      <c r="C186" s="126"/>
      <c r="D186" s="126"/>
      <c r="E186" s="126"/>
      <c r="F186" s="126"/>
      <c r="G186" s="129" t="s">
        <v>33</v>
      </c>
      <c r="H186" s="126"/>
      <c r="I186" s="126"/>
      <c r="J186" s="126"/>
      <c r="K186" s="126"/>
      <c r="L186" s="168" t="s">
        <v>94</v>
      </c>
      <c r="M186" s="139">
        <f t="shared" si="3"/>
        <v>204.56466</v>
      </c>
      <c r="N186" s="140">
        <v>204.56466</v>
      </c>
      <c r="O186" s="140" t="s">
        <v>984</v>
      </c>
      <c r="P186" s="140"/>
      <c r="Q186" s="140" t="s">
        <v>984</v>
      </c>
      <c r="R186" s="199">
        <v>2130209</v>
      </c>
      <c r="S186" s="199">
        <v>2130505</v>
      </c>
      <c r="T186" s="172" t="s">
        <v>59</v>
      </c>
      <c r="U186" s="200"/>
      <c r="V186" s="128"/>
      <c r="W186" s="172">
        <v>0</v>
      </c>
    </row>
    <row r="187" ht="31" customHeight="1" spans="1:23">
      <c r="A187" s="126"/>
      <c r="B187" s="126"/>
      <c r="C187" s="126"/>
      <c r="D187" s="126"/>
      <c r="E187" s="126"/>
      <c r="F187" s="126"/>
      <c r="G187" s="129" t="s">
        <v>33</v>
      </c>
      <c r="H187" s="126"/>
      <c r="I187" s="126"/>
      <c r="J187" s="126"/>
      <c r="K187" s="126"/>
      <c r="L187" s="168" t="s">
        <v>99</v>
      </c>
      <c r="M187" s="139">
        <f t="shared" si="3"/>
        <v>581</v>
      </c>
      <c r="N187" s="140">
        <v>581</v>
      </c>
      <c r="O187" s="140" t="s">
        <v>984</v>
      </c>
      <c r="P187" s="140"/>
      <c r="Q187" s="140" t="s">
        <v>984</v>
      </c>
      <c r="R187" s="199">
        <v>2130505</v>
      </c>
      <c r="S187" s="199">
        <v>2130505</v>
      </c>
      <c r="T187" s="172" t="s">
        <v>35</v>
      </c>
      <c r="U187" s="200">
        <v>0</v>
      </c>
      <c r="V187" s="128"/>
      <c r="W187" s="172">
        <v>0</v>
      </c>
    </row>
    <row r="188" ht="31" customHeight="1" spans="1:23">
      <c r="A188" s="126"/>
      <c r="B188" s="126"/>
      <c r="C188" s="126"/>
      <c r="D188" s="126"/>
      <c r="E188" s="126"/>
      <c r="F188" s="126"/>
      <c r="G188" s="129" t="s">
        <v>33</v>
      </c>
      <c r="H188" s="126"/>
      <c r="I188" s="126"/>
      <c r="J188" s="126"/>
      <c r="K188" s="126"/>
      <c r="L188" s="168" t="s">
        <v>92</v>
      </c>
      <c r="M188" s="139">
        <f t="shared" si="3"/>
        <v>398</v>
      </c>
      <c r="N188" s="140">
        <v>398</v>
      </c>
      <c r="O188" s="140" t="s">
        <v>984</v>
      </c>
      <c r="P188" s="140"/>
      <c r="Q188" s="140" t="s">
        <v>984</v>
      </c>
      <c r="R188" s="199">
        <v>2130153</v>
      </c>
      <c r="S188" s="199">
        <v>2130505</v>
      </c>
      <c r="T188" s="172" t="s">
        <v>35</v>
      </c>
      <c r="U188" s="200"/>
      <c r="V188" s="128"/>
      <c r="W188" s="172">
        <v>0</v>
      </c>
    </row>
    <row r="189" ht="31" customHeight="1" spans="1:23">
      <c r="A189" s="126"/>
      <c r="B189" s="126"/>
      <c r="C189" s="126"/>
      <c r="D189" s="126"/>
      <c r="E189" s="126"/>
      <c r="F189" s="126"/>
      <c r="G189" s="129" t="s">
        <v>33</v>
      </c>
      <c r="H189" s="126"/>
      <c r="I189" s="126"/>
      <c r="J189" s="126"/>
      <c r="K189" s="126"/>
      <c r="L189" s="168" t="s">
        <v>95</v>
      </c>
      <c r="M189" s="139">
        <f t="shared" si="3"/>
        <v>97</v>
      </c>
      <c r="N189" s="140">
        <v>97</v>
      </c>
      <c r="O189" s="140" t="s">
        <v>984</v>
      </c>
      <c r="P189" s="140"/>
      <c r="Q189" s="140" t="s">
        <v>984</v>
      </c>
      <c r="R189" s="199">
        <v>2130701</v>
      </c>
      <c r="S189" s="199">
        <v>2130505</v>
      </c>
      <c r="T189" s="172" t="s">
        <v>59</v>
      </c>
      <c r="U189" s="200"/>
      <c r="V189" s="128"/>
      <c r="W189" s="172">
        <v>0</v>
      </c>
    </row>
    <row r="190" ht="31" customHeight="1" spans="1:23">
      <c r="A190" s="126"/>
      <c r="B190" s="126"/>
      <c r="C190" s="126"/>
      <c r="D190" s="126"/>
      <c r="E190" s="126"/>
      <c r="F190" s="126"/>
      <c r="G190" s="129" t="s">
        <v>33</v>
      </c>
      <c r="H190" s="126"/>
      <c r="I190" s="126"/>
      <c r="J190" s="126"/>
      <c r="K190" s="126"/>
      <c r="L190" s="168" t="s">
        <v>97</v>
      </c>
      <c r="M190" s="139">
        <f t="shared" si="3"/>
        <v>371</v>
      </c>
      <c r="N190" s="140">
        <v>371</v>
      </c>
      <c r="O190" s="140" t="s">
        <v>984</v>
      </c>
      <c r="P190" s="140"/>
      <c r="Q190" s="140" t="s">
        <v>984</v>
      </c>
      <c r="R190" s="199">
        <v>2130135</v>
      </c>
      <c r="S190" s="199">
        <v>2130505</v>
      </c>
      <c r="T190" s="172" t="s">
        <v>59</v>
      </c>
      <c r="U190" s="200"/>
      <c r="V190" s="128"/>
      <c r="W190" s="172">
        <v>0</v>
      </c>
    </row>
    <row r="191" ht="31" customHeight="1" spans="1:23">
      <c r="A191" s="126"/>
      <c r="B191" s="126"/>
      <c r="C191" s="126"/>
      <c r="D191" s="126"/>
      <c r="E191" s="126"/>
      <c r="F191" s="126"/>
      <c r="G191" s="129" t="s">
        <v>33</v>
      </c>
      <c r="H191" s="126"/>
      <c r="I191" s="126"/>
      <c r="J191" s="126"/>
      <c r="K191" s="126"/>
      <c r="L191" s="168" t="s">
        <v>98</v>
      </c>
      <c r="M191" s="139">
        <f t="shared" si="3"/>
        <v>5.5195</v>
      </c>
      <c r="N191" s="140">
        <v>5.5195</v>
      </c>
      <c r="O191" s="140" t="s">
        <v>984</v>
      </c>
      <c r="P191" s="140"/>
      <c r="Q191" s="140" t="s">
        <v>984</v>
      </c>
      <c r="R191" s="199">
        <v>2160299</v>
      </c>
      <c r="S191" s="199">
        <v>2130505</v>
      </c>
      <c r="T191" s="172" t="s">
        <v>59</v>
      </c>
      <c r="U191" s="200"/>
      <c r="V191" s="128"/>
      <c r="W191" s="172">
        <v>0</v>
      </c>
    </row>
    <row r="192" ht="31" customHeight="1" spans="1:23">
      <c r="A192" s="126"/>
      <c r="B192" s="126"/>
      <c r="C192" s="126"/>
      <c r="D192" s="126"/>
      <c r="E192" s="126"/>
      <c r="F192" s="126"/>
      <c r="G192" s="129" t="s">
        <v>33</v>
      </c>
      <c r="H192" s="126"/>
      <c r="I192" s="126"/>
      <c r="J192" s="126"/>
      <c r="K192" s="126"/>
      <c r="L192" s="168" t="s">
        <v>278</v>
      </c>
      <c r="M192" s="139">
        <f t="shared" si="3"/>
        <v>24.9</v>
      </c>
      <c r="N192" s="140" t="s">
        <v>984</v>
      </c>
      <c r="O192" s="140">
        <v>24.9</v>
      </c>
      <c r="P192" s="140"/>
      <c r="Q192" s="140" t="s">
        <v>984</v>
      </c>
      <c r="R192" s="199"/>
      <c r="S192" s="199">
        <v>2130505</v>
      </c>
      <c r="T192" s="172" t="s">
        <v>35</v>
      </c>
      <c r="U192" s="200"/>
      <c r="V192" s="128"/>
      <c r="W192" s="172">
        <v>0</v>
      </c>
    </row>
    <row r="193" ht="31" customHeight="1" spans="1:23">
      <c r="A193" s="126">
        <f>IF(B193="","",COUNTA(B$7:B193))</f>
        <v>74</v>
      </c>
      <c r="B193" s="126" t="s">
        <v>1207</v>
      </c>
      <c r="C193" s="126" t="s">
        <v>1208</v>
      </c>
      <c r="D193" s="126">
        <v>2020.06</v>
      </c>
      <c r="E193" s="126" t="s">
        <v>31</v>
      </c>
      <c r="F193" s="126" t="s">
        <v>1209</v>
      </c>
      <c r="G193" s="129" t="s">
        <v>33</v>
      </c>
      <c r="H193" s="126"/>
      <c r="I193" s="126"/>
      <c r="J193" s="126"/>
      <c r="K193" s="126">
        <v>120</v>
      </c>
      <c r="L193" s="168" t="s">
        <v>34</v>
      </c>
      <c r="M193" s="139">
        <f t="shared" si="3"/>
        <v>1215</v>
      </c>
      <c r="N193" s="140">
        <v>1215</v>
      </c>
      <c r="O193" s="140" t="s">
        <v>984</v>
      </c>
      <c r="P193" s="140"/>
      <c r="Q193" s="140" t="s">
        <v>984</v>
      </c>
      <c r="R193" s="199">
        <v>21305</v>
      </c>
      <c r="S193" s="199">
        <v>2130505</v>
      </c>
      <c r="T193" s="172" t="s">
        <v>35</v>
      </c>
      <c r="U193" s="200">
        <v>0</v>
      </c>
      <c r="V193" s="128"/>
      <c r="W193" s="172">
        <v>789.5078</v>
      </c>
    </row>
    <row r="194" ht="31" customHeight="1" spans="1:23">
      <c r="A194" s="126">
        <f>IF(B194="","",COUNTA(B$7:B194))</f>
        <v>75</v>
      </c>
      <c r="B194" s="126" t="s">
        <v>1210</v>
      </c>
      <c r="C194" s="126" t="s">
        <v>1211</v>
      </c>
      <c r="D194" s="126">
        <v>2020.06</v>
      </c>
      <c r="E194" s="126" t="s">
        <v>1043</v>
      </c>
      <c r="F194" s="126" t="s">
        <v>1212</v>
      </c>
      <c r="G194" s="129" t="s">
        <v>33</v>
      </c>
      <c r="H194" s="126"/>
      <c r="I194" s="126"/>
      <c r="J194" s="126"/>
      <c r="K194" s="126">
        <v>14</v>
      </c>
      <c r="L194" s="168" t="s">
        <v>34</v>
      </c>
      <c r="M194" s="139">
        <f t="shared" si="3"/>
        <v>176.026</v>
      </c>
      <c r="N194" s="140">
        <v>176.026</v>
      </c>
      <c r="O194" s="140" t="s">
        <v>984</v>
      </c>
      <c r="P194" s="140"/>
      <c r="Q194" s="140" t="s">
        <v>984</v>
      </c>
      <c r="R194" s="199">
        <v>21305</v>
      </c>
      <c r="S194" s="199">
        <v>2130505</v>
      </c>
      <c r="T194" s="172" t="s">
        <v>35</v>
      </c>
      <c r="U194" s="200">
        <v>0</v>
      </c>
      <c r="V194" s="128"/>
      <c r="W194" s="172">
        <v>167.14777</v>
      </c>
    </row>
    <row r="195" ht="31" customHeight="1" spans="1:23">
      <c r="A195" s="126"/>
      <c r="B195" s="126"/>
      <c r="C195" s="126"/>
      <c r="D195" s="126"/>
      <c r="E195" s="126"/>
      <c r="F195" s="126"/>
      <c r="G195" s="129" t="s">
        <v>33</v>
      </c>
      <c r="H195" s="126"/>
      <c r="I195" s="126"/>
      <c r="J195" s="126"/>
      <c r="K195" s="126"/>
      <c r="L195" s="168" t="s">
        <v>1089</v>
      </c>
      <c r="M195" s="139">
        <f t="shared" si="3"/>
        <v>43.494</v>
      </c>
      <c r="N195" s="140" t="s">
        <v>984</v>
      </c>
      <c r="O195" s="140" t="s">
        <v>984</v>
      </c>
      <c r="P195" s="140"/>
      <c r="Q195" s="140">
        <v>43.494</v>
      </c>
      <c r="R195" s="199"/>
      <c r="S195" s="199">
        <v>2130505</v>
      </c>
      <c r="T195" s="172"/>
      <c r="U195" s="200"/>
      <c r="V195" s="128"/>
      <c r="W195" s="172">
        <v>43.494</v>
      </c>
    </row>
    <row r="196" ht="31" customHeight="1" spans="1:23">
      <c r="A196" s="126">
        <f>IF(B196="","",COUNTA(B$7:B196))</f>
        <v>76</v>
      </c>
      <c r="B196" s="126" t="s">
        <v>1213</v>
      </c>
      <c r="C196" s="126" t="s">
        <v>1214</v>
      </c>
      <c r="D196" s="126">
        <v>2020.06</v>
      </c>
      <c r="E196" s="126" t="s">
        <v>1043</v>
      </c>
      <c r="F196" s="126" t="s">
        <v>1215</v>
      </c>
      <c r="G196" s="129" t="s">
        <v>33</v>
      </c>
      <c r="H196" s="126"/>
      <c r="I196" s="126"/>
      <c r="J196" s="126"/>
      <c r="K196" s="126">
        <v>14</v>
      </c>
      <c r="L196" s="168" t="s">
        <v>34</v>
      </c>
      <c r="M196" s="139">
        <f t="shared" si="3"/>
        <v>192.235362</v>
      </c>
      <c r="N196" s="140">
        <v>192.235362</v>
      </c>
      <c r="O196" s="140" t="s">
        <v>984</v>
      </c>
      <c r="P196" s="140"/>
      <c r="Q196" s="140" t="s">
        <v>984</v>
      </c>
      <c r="R196" s="199">
        <v>21305</v>
      </c>
      <c r="S196" s="199">
        <v>2130505</v>
      </c>
      <c r="T196" s="172" t="s">
        <v>35</v>
      </c>
      <c r="U196" s="200">
        <v>0</v>
      </c>
      <c r="V196" s="128"/>
      <c r="W196" s="172">
        <v>183.347832</v>
      </c>
    </row>
    <row r="197" ht="31" customHeight="1" spans="1:23">
      <c r="A197" s="126"/>
      <c r="B197" s="126"/>
      <c r="C197" s="126"/>
      <c r="D197" s="126"/>
      <c r="E197" s="126"/>
      <c r="F197" s="126"/>
      <c r="G197" s="129" t="s">
        <v>33</v>
      </c>
      <c r="H197" s="126"/>
      <c r="I197" s="126"/>
      <c r="J197" s="126"/>
      <c r="K197" s="126"/>
      <c r="L197" s="168" t="s">
        <v>1089</v>
      </c>
      <c r="M197" s="139">
        <f t="shared" si="3"/>
        <v>27.394638</v>
      </c>
      <c r="N197" s="140" t="s">
        <v>984</v>
      </c>
      <c r="O197" s="140" t="s">
        <v>984</v>
      </c>
      <c r="P197" s="140"/>
      <c r="Q197" s="140">
        <v>27.394638</v>
      </c>
      <c r="R197" s="199"/>
      <c r="S197" s="199">
        <v>2130505</v>
      </c>
      <c r="T197" s="172"/>
      <c r="U197" s="200"/>
      <c r="V197" s="128"/>
      <c r="W197" s="172">
        <v>27.394638</v>
      </c>
    </row>
    <row r="198" ht="31" customHeight="1" spans="1:23">
      <c r="A198" s="126">
        <f>IF(B198="","",COUNTA(B$7:B198))</f>
        <v>77</v>
      </c>
      <c r="B198" s="126" t="s">
        <v>1216</v>
      </c>
      <c r="C198" s="126" t="s">
        <v>1217</v>
      </c>
      <c r="D198" s="126">
        <v>2020.06</v>
      </c>
      <c r="E198" s="126" t="s">
        <v>1050</v>
      </c>
      <c r="F198" s="126" t="s">
        <v>1218</v>
      </c>
      <c r="G198" s="129" t="s">
        <v>33</v>
      </c>
      <c r="H198" s="126"/>
      <c r="I198" s="126"/>
      <c r="J198" s="126"/>
      <c r="K198" s="126">
        <v>30</v>
      </c>
      <c r="L198" s="168" t="s">
        <v>34</v>
      </c>
      <c r="M198" s="139">
        <f t="shared" si="3"/>
        <v>346</v>
      </c>
      <c r="N198" s="140">
        <v>346</v>
      </c>
      <c r="O198" s="140" t="s">
        <v>984</v>
      </c>
      <c r="P198" s="140"/>
      <c r="Q198" s="140" t="s">
        <v>984</v>
      </c>
      <c r="R198" s="199">
        <v>21305</v>
      </c>
      <c r="S198" s="199">
        <v>2130505</v>
      </c>
      <c r="T198" s="172" t="s">
        <v>35</v>
      </c>
      <c r="U198" s="200">
        <v>0</v>
      </c>
      <c r="V198" s="128"/>
      <c r="W198" s="172">
        <v>294.533904</v>
      </c>
    </row>
    <row r="199" ht="31" customHeight="1" spans="1:23">
      <c r="A199" s="126">
        <f>IF(B199="","",COUNTA(B$7:B199))</f>
        <v>78</v>
      </c>
      <c r="B199" s="126" t="s">
        <v>1219</v>
      </c>
      <c r="C199" s="126" t="s">
        <v>1220</v>
      </c>
      <c r="D199" s="126">
        <v>2020.06</v>
      </c>
      <c r="E199" s="126" t="s">
        <v>1050</v>
      </c>
      <c r="F199" s="126" t="s">
        <v>1221</v>
      </c>
      <c r="G199" s="129" t="s">
        <v>33</v>
      </c>
      <c r="H199" s="126"/>
      <c r="I199" s="126"/>
      <c r="J199" s="126"/>
      <c r="K199" s="126">
        <v>30</v>
      </c>
      <c r="L199" s="168" t="s">
        <v>34</v>
      </c>
      <c r="M199" s="139">
        <f t="shared" ref="M199:M217" si="4">SUM(N199:Q199)</f>
        <v>274</v>
      </c>
      <c r="N199" s="140">
        <v>274</v>
      </c>
      <c r="O199" s="140" t="s">
        <v>984</v>
      </c>
      <c r="P199" s="140"/>
      <c r="Q199" s="140" t="s">
        <v>984</v>
      </c>
      <c r="R199" s="199">
        <v>21305</v>
      </c>
      <c r="S199" s="199">
        <v>2130505</v>
      </c>
      <c r="T199" s="172" t="s">
        <v>35</v>
      </c>
      <c r="U199" s="200">
        <v>0</v>
      </c>
      <c r="V199" s="128"/>
      <c r="W199" s="172">
        <v>212.73432</v>
      </c>
    </row>
    <row r="200" ht="31" customHeight="1" spans="1:23">
      <c r="A200" s="126">
        <f>IF(B200="","",COUNTA(B$7:B200))</f>
        <v>79</v>
      </c>
      <c r="B200" s="126" t="s">
        <v>1222</v>
      </c>
      <c r="C200" s="126" t="s">
        <v>1223</v>
      </c>
      <c r="D200" s="126">
        <v>2020.06</v>
      </c>
      <c r="E200" s="126" t="s">
        <v>1106</v>
      </c>
      <c r="F200" s="126" t="s">
        <v>1224</v>
      </c>
      <c r="G200" s="129" t="s">
        <v>33</v>
      </c>
      <c r="H200" s="126"/>
      <c r="I200" s="126"/>
      <c r="J200" s="126"/>
      <c r="K200" s="126">
        <v>20</v>
      </c>
      <c r="L200" s="168" t="s">
        <v>50</v>
      </c>
      <c r="M200" s="139">
        <f t="shared" si="4"/>
        <v>375</v>
      </c>
      <c r="N200" s="140">
        <v>375</v>
      </c>
      <c r="O200" s="140" t="s">
        <v>984</v>
      </c>
      <c r="P200" s="140"/>
      <c r="Q200" s="140" t="s">
        <v>984</v>
      </c>
      <c r="R200" s="199">
        <v>21305</v>
      </c>
      <c r="S200" s="199">
        <v>2130505</v>
      </c>
      <c r="T200" s="172" t="s">
        <v>35</v>
      </c>
      <c r="U200" s="200">
        <v>0</v>
      </c>
      <c r="V200" s="128"/>
      <c r="W200" s="172">
        <v>297.0383</v>
      </c>
    </row>
    <row r="201" ht="31" customHeight="1" spans="1:23">
      <c r="A201" s="126">
        <f>IF(B201="","",COUNTA(B$7:B201))</f>
        <v>80</v>
      </c>
      <c r="B201" s="126" t="s">
        <v>1225</v>
      </c>
      <c r="C201" s="126" t="s">
        <v>1226</v>
      </c>
      <c r="D201" s="126">
        <v>2020.06</v>
      </c>
      <c r="E201" s="126" t="s">
        <v>1106</v>
      </c>
      <c r="F201" s="126" t="s">
        <v>1227</v>
      </c>
      <c r="G201" s="129" t="s">
        <v>33</v>
      </c>
      <c r="H201" s="126"/>
      <c r="I201" s="126"/>
      <c r="J201" s="126"/>
      <c r="K201" s="126">
        <v>30</v>
      </c>
      <c r="L201" s="168" t="s">
        <v>50</v>
      </c>
      <c r="M201" s="139">
        <f t="shared" si="4"/>
        <v>345</v>
      </c>
      <c r="N201" s="140">
        <v>345</v>
      </c>
      <c r="O201" s="140" t="s">
        <v>984</v>
      </c>
      <c r="P201" s="140"/>
      <c r="Q201" s="140" t="s">
        <v>984</v>
      </c>
      <c r="R201" s="199">
        <v>21305</v>
      </c>
      <c r="S201" s="199">
        <v>2130505</v>
      </c>
      <c r="T201" s="172" t="s">
        <v>35</v>
      </c>
      <c r="U201" s="200">
        <v>0</v>
      </c>
      <c r="V201" s="128"/>
      <c r="W201" s="172">
        <v>271.0443</v>
      </c>
    </row>
    <row r="202" ht="31" customHeight="1" spans="1:23">
      <c r="A202" s="126">
        <f>IF(B202="","",COUNTA(B$7:B202))</f>
        <v>81</v>
      </c>
      <c r="B202" s="126" t="s">
        <v>1228</v>
      </c>
      <c r="C202" s="126" t="s">
        <v>1229</v>
      </c>
      <c r="D202" s="126">
        <v>2020.06</v>
      </c>
      <c r="E202" s="126" t="s">
        <v>1106</v>
      </c>
      <c r="F202" s="126" t="s">
        <v>1230</v>
      </c>
      <c r="G202" s="129" t="s">
        <v>33</v>
      </c>
      <c r="H202" s="126"/>
      <c r="I202" s="126"/>
      <c r="J202" s="126"/>
      <c r="K202" s="126">
        <v>15</v>
      </c>
      <c r="L202" s="168" t="s">
        <v>50</v>
      </c>
      <c r="M202" s="139">
        <f t="shared" si="4"/>
        <v>245</v>
      </c>
      <c r="N202" s="140">
        <v>245</v>
      </c>
      <c r="O202" s="140" t="s">
        <v>984</v>
      </c>
      <c r="P202" s="140"/>
      <c r="Q202" s="140" t="s">
        <v>984</v>
      </c>
      <c r="R202" s="199">
        <v>21305</v>
      </c>
      <c r="S202" s="199">
        <v>2130505</v>
      </c>
      <c r="T202" s="172" t="s">
        <v>35</v>
      </c>
      <c r="U202" s="200">
        <v>0</v>
      </c>
      <c r="V202" s="128"/>
      <c r="W202" s="172">
        <v>193.0865</v>
      </c>
    </row>
    <row r="203" ht="31" customHeight="1" spans="1:23">
      <c r="A203" s="126">
        <f>IF(B203="","",COUNTA(B$7:B203))</f>
        <v>82</v>
      </c>
      <c r="B203" s="126" t="s">
        <v>1231</v>
      </c>
      <c r="C203" s="126" t="s">
        <v>1232</v>
      </c>
      <c r="D203" s="126">
        <v>2020.06</v>
      </c>
      <c r="E203" s="126" t="s">
        <v>1039</v>
      </c>
      <c r="F203" s="126" t="s">
        <v>1233</v>
      </c>
      <c r="G203" s="126" t="s">
        <v>33</v>
      </c>
      <c r="H203" s="126"/>
      <c r="I203" s="126"/>
      <c r="J203" s="126"/>
      <c r="K203" s="126">
        <v>18</v>
      </c>
      <c r="L203" s="168" t="s">
        <v>34</v>
      </c>
      <c r="M203" s="139">
        <f t="shared" si="4"/>
        <v>435.78</v>
      </c>
      <c r="N203" s="140">
        <v>435.78</v>
      </c>
      <c r="O203" s="140" t="s">
        <v>984</v>
      </c>
      <c r="P203" s="140"/>
      <c r="Q203" s="140" t="s">
        <v>984</v>
      </c>
      <c r="R203" s="199">
        <v>21305</v>
      </c>
      <c r="S203" s="199">
        <v>2130505</v>
      </c>
      <c r="T203" s="172" t="s">
        <v>35</v>
      </c>
      <c r="U203" s="200">
        <v>0</v>
      </c>
      <c r="V203" s="128"/>
      <c r="W203" s="172">
        <v>327.0882</v>
      </c>
    </row>
    <row r="204" ht="31" customHeight="1" spans="1:23">
      <c r="A204" s="126">
        <f>IF(B204="","",COUNTA(B$7:B204))</f>
        <v>83</v>
      </c>
      <c r="B204" s="126" t="s">
        <v>1234</v>
      </c>
      <c r="C204" s="126" t="s">
        <v>1235</v>
      </c>
      <c r="D204" s="126">
        <v>2020.06</v>
      </c>
      <c r="E204" s="126" t="s">
        <v>1054</v>
      </c>
      <c r="F204" s="126" t="s">
        <v>1236</v>
      </c>
      <c r="G204" s="126" t="s">
        <v>33</v>
      </c>
      <c r="H204" s="126"/>
      <c r="I204" s="126"/>
      <c r="J204" s="109"/>
      <c r="K204" s="126">
        <v>160</v>
      </c>
      <c r="L204" s="168" t="s">
        <v>34</v>
      </c>
      <c r="M204" s="139">
        <f t="shared" si="4"/>
        <v>320</v>
      </c>
      <c r="N204" s="140">
        <v>320</v>
      </c>
      <c r="O204" s="140" t="s">
        <v>984</v>
      </c>
      <c r="P204" s="140"/>
      <c r="Q204" s="140" t="s">
        <v>984</v>
      </c>
      <c r="R204" s="199">
        <v>21305</v>
      </c>
      <c r="S204" s="199">
        <v>2130505</v>
      </c>
      <c r="T204" s="172" t="s">
        <v>35</v>
      </c>
      <c r="U204" s="200">
        <v>0</v>
      </c>
      <c r="V204" s="128"/>
      <c r="W204" s="172">
        <v>296.576</v>
      </c>
    </row>
    <row r="205" ht="31" customHeight="1" spans="1:23">
      <c r="A205" s="126">
        <f>IF(B205="","",COUNTA(B$7:B205))</f>
        <v>84</v>
      </c>
      <c r="B205" s="126" t="s">
        <v>1237</v>
      </c>
      <c r="C205" s="126" t="s">
        <v>1238</v>
      </c>
      <c r="D205" s="126">
        <v>2020.06</v>
      </c>
      <c r="E205" s="126" t="s">
        <v>1239</v>
      </c>
      <c r="F205" s="126" t="s">
        <v>1240</v>
      </c>
      <c r="G205" s="126" t="s">
        <v>33</v>
      </c>
      <c r="H205" s="126"/>
      <c r="I205" s="126"/>
      <c r="J205" s="126"/>
      <c r="K205" s="126">
        <v>100</v>
      </c>
      <c r="L205" s="168" t="s">
        <v>34</v>
      </c>
      <c r="M205" s="139">
        <f t="shared" si="4"/>
        <v>26.885</v>
      </c>
      <c r="N205" s="140">
        <v>26.885</v>
      </c>
      <c r="O205" s="140" t="s">
        <v>984</v>
      </c>
      <c r="P205" s="140"/>
      <c r="Q205" s="140" t="s">
        <v>984</v>
      </c>
      <c r="R205" s="199">
        <v>21305</v>
      </c>
      <c r="S205" s="199">
        <v>2130505</v>
      </c>
      <c r="T205" s="172" t="s">
        <v>35</v>
      </c>
      <c r="U205" s="200">
        <v>0</v>
      </c>
      <c r="V205" s="128"/>
      <c r="W205" s="172">
        <v>0</v>
      </c>
    </row>
    <row r="206" ht="31" customHeight="1" spans="1:23">
      <c r="A206" s="126"/>
      <c r="B206" s="126"/>
      <c r="C206" s="126"/>
      <c r="D206" s="126"/>
      <c r="E206" s="126"/>
      <c r="F206" s="126"/>
      <c r="G206" s="126" t="s">
        <v>33</v>
      </c>
      <c r="H206" s="126"/>
      <c r="I206" s="126"/>
      <c r="J206" s="126"/>
      <c r="K206" s="126"/>
      <c r="L206" s="168" t="s">
        <v>50</v>
      </c>
      <c r="M206" s="139">
        <f t="shared" si="4"/>
        <v>14.73077</v>
      </c>
      <c r="N206" s="140">
        <v>14.73077</v>
      </c>
      <c r="O206" s="140" t="s">
        <v>984</v>
      </c>
      <c r="P206" s="140"/>
      <c r="Q206" s="140" t="s">
        <v>984</v>
      </c>
      <c r="R206" s="199">
        <v>21305</v>
      </c>
      <c r="S206" s="199">
        <v>2130505</v>
      </c>
      <c r="T206" s="172" t="s">
        <v>35</v>
      </c>
      <c r="U206" s="200">
        <v>0</v>
      </c>
      <c r="V206" s="128"/>
      <c r="W206" s="172">
        <v>0</v>
      </c>
    </row>
    <row r="207" ht="31" customHeight="1" spans="1:23">
      <c r="A207" s="126"/>
      <c r="B207" s="126"/>
      <c r="C207" s="126"/>
      <c r="D207" s="126"/>
      <c r="E207" s="126"/>
      <c r="F207" s="126"/>
      <c r="G207" s="126" t="s">
        <v>33</v>
      </c>
      <c r="H207" s="126"/>
      <c r="I207" s="126"/>
      <c r="J207" s="126"/>
      <c r="K207" s="126"/>
      <c r="L207" s="168" t="s">
        <v>34</v>
      </c>
      <c r="M207" s="139">
        <f t="shared" si="4"/>
        <v>1877.225</v>
      </c>
      <c r="N207" s="140">
        <v>1877.225</v>
      </c>
      <c r="O207" s="140" t="s">
        <v>984</v>
      </c>
      <c r="P207" s="140"/>
      <c r="Q207" s="140" t="s">
        <v>984</v>
      </c>
      <c r="R207" s="199">
        <v>21305</v>
      </c>
      <c r="S207" s="199">
        <v>2130505</v>
      </c>
      <c r="T207" s="172" t="s">
        <v>35</v>
      </c>
      <c r="U207" s="200">
        <v>0</v>
      </c>
      <c r="V207" s="128"/>
      <c r="W207" s="172">
        <v>1877.225</v>
      </c>
    </row>
    <row r="208" ht="31" customHeight="1" spans="1:23">
      <c r="A208" s="126"/>
      <c r="B208" s="126"/>
      <c r="C208" s="126"/>
      <c r="D208" s="126"/>
      <c r="E208" s="126"/>
      <c r="F208" s="126"/>
      <c r="G208" s="126" t="s">
        <v>33</v>
      </c>
      <c r="H208" s="126"/>
      <c r="I208" s="126"/>
      <c r="J208" s="126"/>
      <c r="K208" s="126"/>
      <c r="L208" s="168" t="s">
        <v>93</v>
      </c>
      <c r="M208" s="139">
        <f t="shared" si="4"/>
        <v>11.770048</v>
      </c>
      <c r="N208" s="140">
        <v>11.770048</v>
      </c>
      <c r="O208" s="140" t="s">
        <v>984</v>
      </c>
      <c r="P208" s="140"/>
      <c r="Q208" s="140" t="s">
        <v>984</v>
      </c>
      <c r="R208" s="199">
        <v>2130236</v>
      </c>
      <c r="S208" s="199">
        <v>2130505</v>
      </c>
      <c r="T208" s="172" t="s">
        <v>59</v>
      </c>
      <c r="U208" s="200"/>
      <c r="V208" s="128"/>
      <c r="W208" s="172">
        <v>11.770048</v>
      </c>
    </row>
    <row r="209" ht="31" customHeight="1" spans="1:23">
      <c r="A209" s="126"/>
      <c r="B209" s="126"/>
      <c r="C209" s="126"/>
      <c r="D209" s="126"/>
      <c r="E209" s="126"/>
      <c r="F209" s="126"/>
      <c r="G209" s="126" t="s">
        <v>33</v>
      </c>
      <c r="H209" s="126"/>
      <c r="I209" s="126"/>
      <c r="J209" s="126"/>
      <c r="K209" s="126"/>
      <c r="L209" s="168" t="s">
        <v>65</v>
      </c>
      <c r="M209" s="139">
        <f t="shared" si="4"/>
        <v>89</v>
      </c>
      <c r="N209" s="140">
        <v>89</v>
      </c>
      <c r="O209" s="140" t="s">
        <v>984</v>
      </c>
      <c r="P209" s="140"/>
      <c r="Q209" s="140" t="s">
        <v>984</v>
      </c>
      <c r="R209" s="199">
        <v>2130599</v>
      </c>
      <c r="S209" s="199">
        <v>2130505</v>
      </c>
      <c r="T209" s="172" t="s">
        <v>59</v>
      </c>
      <c r="U209" s="200"/>
      <c r="V209" s="128"/>
      <c r="W209" s="172">
        <v>89</v>
      </c>
    </row>
    <row r="210" ht="31" customHeight="1" spans="1:23">
      <c r="A210" s="126"/>
      <c r="B210" s="126"/>
      <c r="C210" s="126"/>
      <c r="D210" s="126"/>
      <c r="E210" s="126"/>
      <c r="F210" s="126"/>
      <c r="G210" s="126" t="s">
        <v>33</v>
      </c>
      <c r="H210" s="126"/>
      <c r="I210" s="126"/>
      <c r="J210" s="126"/>
      <c r="K210" s="126"/>
      <c r="L210" s="168" t="s">
        <v>131</v>
      </c>
      <c r="M210" s="139">
        <f t="shared" si="4"/>
        <v>3066.05</v>
      </c>
      <c r="N210" s="140">
        <v>3066.05</v>
      </c>
      <c r="O210" s="140" t="s">
        <v>984</v>
      </c>
      <c r="P210" s="140"/>
      <c r="Q210" s="140" t="s">
        <v>984</v>
      </c>
      <c r="R210" s="199">
        <v>2210105</v>
      </c>
      <c r="S210" s="199">
        <v>2130505</v>
      </c>
      <c r="T210" s="172" t="s">
        <v>59</v>
      </c>
      <c r="U210" s="200"/>
      <c r="V210" s="128"/>
      <c r="W210" s="172">
        <v>2859.205316</v>
      </c>
    </row>
    <row r="211" ht="31" customHeight="1" spans="1:23">
      <c r="A211" s="126"/>
      <c r="B211" s="126"/>
      <c r="C211" s="126"/>
      <c r="D211" s="126"/>
      <c r="E211" s="126"/>
      <c r="F211" s="126"/>
      <c r="G211" s="126" t="s">
        <v>33</v>
      </c>
      <c r="H211" s="126"/>
      <c r="I211" s="126"/>
      <c r="J211" s="126"/>
      <c r="K211" s="126"/>
      <c r="L211" s="168" t="s">
        <v>99</v>
      </c>
      <c r="M211" s="139">
        <f t="shared" si="4"/>
        <v>243</v>
      </c>
      <c r="N211" s="140">
        <v>243</v>
      </c>
      <c r="O211" s="140" t="s">
        <v>984</v>
      </c>
      <c r="P211" s="140"/>
      <c r="Q211" s="140" t="s">
        <v>984</v>
      </c>
      <c r="R211" s="199">
        <v>2130135</v>
      </c>
      <c r="S211" s="199">
        <v>2130505</v>
      </c>
      <c r="T211" s="172" t="s">
        <v>35</v>
      </c>
      <c r="U211" s="200">
        <v>0</v>
      </c>
      <c r="V211" s="128"/>
      <c r="W211" s="172">
        <v>243</v>
      </c>
    </row>
    <row r="212" ht="31" customHeight="1" spans="1:23">
      <c r="A212" s="126"/>
      <c r="B212" s="126"/>
      <c r="C212" s="126"/>
      <c r="D212" s="126"/>
      <c r="E212" s="126"/>
      <c r="F212" s="126"/>
      <c r="G212" s="126" t="s">
        <v>33</v>
      </c>
      <c r="H212" s="126"/>
      <c r="I212" s="126"/>
      <c r="J212" s="126"/>
      <c r="K212" s="126"/>
      <c r="L212" s="168" t="s">
        <v>58</v>
      </c>
      <c r="M212" s="139">
        <f t="shared" si="4"/>
        <v>35.982543</v>
      </c>
      <c r="N212" s="140">
        <v>35.982543</v>
      </c>
      <c r="O212" s="140" t="s">
        <v>984</v>
      </c>
      <c r="P212" s="140"/>
      <c r="Q212" s="140" t="s">
        <v>984</v>
      </c>
      <c r="R212" s="199">
        <v>2140602</v>
      </c>
      <c r="S212" s="199">
        <v>2130505</v>
      </c>
      <c r="T212" s="172" t="s">
        <v>59</v>
      </c>
      <c r="U212" s="200"/>
      <c r="V212" s="128"/>
      <c r="W212" s="172">
        <v>35.982543</v>
      </c>
    </row>
    <row r="213" ht="31" customHeight="1" spans="1:23">
      <c r="A213" s="129">
        <f>IF(B213="","",COUNTA(B$7:B213))</f>
        <v>85</v>
      </c>
      <c r="B213" s="129" t="s">
        <v>1241</v>
      </c>
      <c r="C213" s="129" t="s">
        <v>1205</v>
      </c>
      <c r="D213" s="129">
        <v>2020.06</v>
      </c>
      <c r="E213" s="129" t="s">
        <v>31</v>
      </c>
      <c r="F213" s="129" t="s">
        <v>1242</v>
      </c>
      <c r="G213" s="126" t="s">
        <v>33</v>
      </c>
      <c r="H213" s="126"/>
      <c r="I213" s="126"/>
      <c r="J213" s="126"/>
      <c r="K213" s="129"/>
      <c r="L213" s="168" t="s">
        <v>375</v>
      </c>
      <c r="M213" s="139">
        <f t="shared" si="4"/>
        <v>374</v>
      </c>
      <c r="N213" s="140">
        <v>374</v>
      </c>
      <c r="O213" s="140" t="s">
        <v>984</v>
      </c>
      <c r="P213" s="140"/>
      <c r="Q213" s="140" t="s">
        <v>984</v>
      </c>
      <c r="R213" s="199">
        <v>2130399</v>
      </c>
      <c r="S213" s="199">
        <v>2130505</v>
      </c>
      <c r="T213" s="172" t="s">
        <v>59</v>
      </c>
      <c r="U213" s="200"/>
      <c r="V213" s="128"/>
      <c r="W213" s="172">
        <v>0</v>
      </c>
    </row>
    <row r="214" ht="31" customHeight="1" spans="1:23">
      <c r="A214" s="134"/>
      <c r="B214" s="134"/>
      <c r="C214" s="134"/>
      <c r="D214" s="134"/>
      <c r="E214" s="134"/>
      <c r="F214" s="134"/>
      <c r="G214" s="126" t="s">
        <v>33</v>
      </c>
      <c r="H214" s="126"/>
      <c r="I214" s="126"/>
      <c r="J214" s="126"/>
      <c r="K214" s="134"/>
      <c r="L214" s="168" t="s">
        <v>100</v>
      </c>
      <c r="M214" s="139">
        <f t="shared" si="4"/>
        <v>26.7</v>
      </c>
      <c r="N214" s="140">
        <v>26.7</v>
      </c>
      <c r="O214" s="140" t="s">
        <v>984</v>
      </c>
      <c r="P214" s="140"/>
      <c r="Q214" s="140" t="s">
        <v>984</v>
      </c>
      <c r="R214" s="199">
        <v>2220199</v>
      </c>
      <c r="S214" s="199">
        <v>2130505</v>
      </c>
      <c r="T214" s="172" t="s">
        <v>59</v>
      </c>
      <c r="U214" s="200"/>
      <c r="V214" s="128"/>
      <c r="W214" s="172">
        <v>0</v>
      </c>
    </row>
    <row r="215" ht="31" customHeight="1" spans="1:23">
      <c r="A215" s="134"/>
      <c r="B215" s="134"/>
      <c r="C215" s="134"/>
      <c r="D215" s="134"/>
      <c r="E215" s="134"/>
      <c r="F215" s="134"/>
      <c r="G215" s="126" t="s">
        <v>33</v>
      </c>
      <c r="H215" s="126"/>
      <c r="I215" s="126"/>
      <c r="J215" s="126"/>
      <c r="K215" s="134"/>
      <c r="L215" s="168" t="s">
        <v>34</v>
      </c>
      <c r="M215" s="139">
        <f t="shared" si="4"/>
        <v>617.033638</v>
      </c>
      <c r="N215" s="140">
        <v>617.033638</v>
      </c>
      <c r="O215" s="140" t="s">
        <v>984</v>
      </c>
      <c r="P215" s="140"/>
      <c r="Q215" s="140" t="s">
        <v>984</v>
      </c>
      <c r="R215" s="199">
        <v>21305</v>
      </c>
      <c r="S215" s="199">
        <v>2130505</v>
      </c>
      <c r="T215" s="172" t="s">
        <v>35</v>
      </c>
      <c r="U215" s="200">
        <v>0</v>
      </c>
      <c r="V215" s="128"/>
      <c r="W215" s="172">
        <v>0</v>
      </c>
    </row>
    <row r="216" ht="31" customHeight="1" spans="1:23">
      <c r="A216" s="134"/>
      <c r="B216" s="134"/>
      <c r="C216" s="134"/>
      <c r="D216" s="134"/>
      <c r="E216" s="134"/>
      <c r="F216" s="134"/>
      <c r="G216" s="126" t="s">
        <v>33</v>
      </c>
      <c r="H216" s="126"/>
      <c r="I216" s="126"/>
      <c r="J216" s="126"/>
      <c r="K216" s="134"/>
      <c r="L216" s="168" t="s">
        <v>36</v>
      </c>
      <c r="M216" s="139">
        <f t="shared" si="4"/>
        <v>1250.355764</v>
      </c>
      <c r="N216" s="140" t="s">
        <v>984</v>
      </c>
      <c r="O216" s="140">
        <v>1250.355764</v>
      </c>
      <c r="P216" s="140"/>
      <c r="Q216" s="140" t="s">
        <v>984</v>
      </c>
      <c r="R216" s="199">
        <v>21305</v>
      </c>
      <c r="S216" s="199">
        <v>2130505</v>
      </c>
      <c r="T216" s="172" t="s">
        <v>35</v>
      </c>
      <c r="U216" s="200">
        <v>0</v>
      </c>
      <c r="V216" s="128"/>
      <c r="W216" s="172">
        <v>0</v>
      </c>
    </row>
    <row r="217" ht="31" customHeight="1" spans="1:23">
      <c r="A217" s="132"/>
      <c r="B217" s="132"/>
      <c r="C217" s="132"/>
      <c r="D217" s="132"/>
      <c r="E217" s="132"/>
      <c r="F217" s="132"/>
      <c r="G217" s="126" t="s">
        <v>33</v>
      </c>
      <c r="H217" s="126"/>
      <c r="I217" s="126"/>
      <c r="J217" s="126"/>
      <c r="K217" s="132"/>
      <c r="L217" s="168" t="s">
        <v>206</v>
      </c>
      <c r="M217" s="139">
        <f t="shared" si="4"/>
        <v>200</v>
      </c>
      <c r="N217" s="140" t="s">
        <v>984</v>
      </c>
      <c r="O217" s="140">
        <v>200</v>
      </c>
      <c r="P217" s="140"/>
      <c r="Q217" s="140" t="s">
        <v>984</v>
      </c>
      <c r="R217" s="199">
        <v>2130153</v>
      </c>
      <c r="S217" s="199">
        <v>2130505</v>
      </c>
      <c r="T217" s="172" t="s">
        <v>59</v>
      </c>
      <c r="U217" s="200"/>
      <c r="V217" s="128"/>
      <c r="W217" s="172">
        <v>0</v>
      </c>
    </row>
  </sheetData>
  <autoFilter ref="A6:W217">
    <extLst/>
  </autoFilter>
  <mergeCells count="307">
    <mergeCell ref="A2:W2"/>
    <mergeCell ref="B3:D3"/>
    <mergeCell ref="G3:L3"/>
    <mergeCell ref="Q3:R3"/>
    <mergeCell ref="G4:J4"/>
    <mergeCell ref="M4:Q4"/>
    <mergeCell ref="R4:S4"/>
    <mergeCell ref="A6:F6"/>
    <mergeCell ref="A4:A5"/>
    <mergeCell ref="A9:A10"/>
    <mergeCell ref="A14:A16"/>
    <mergeCell ref="A20:A21"/>
    <mergeCell ref="A22:A23"/>
    <mergeCell ref="A25:A26"/>
    <mergeCell ref="A30:A31"/>
    <mergeCell ref="A36:A37"/>
    <mergeCell ref="A38:A40"/>
    <mergeCell ref="A41:A44"/>
    <mergeCell ref="A45:A47"/>
    <mergeCell ref="A48:A51"/>
    <mergeCell ref="A53:A54"/>
    <mergeCell ref="A55:A57"/>
    <mergeCell ref="A58:A59"/>
    <mergeCell ref="A60:A63"/>
    <mergeCell ref="A68:A69"/>
    <mergeCell ref="A78:A80"/>
    <mergeCell ref="A86:A89"/>
    <mergeCell ref="A90:A93"/>
    <mergeCell ref="A94:A99"/>
    <mergeCell ref="A100:A104"/>
    <mergeCell ref="A105:A109"/>
    <mergeCell ref="A110:A115"/>
    <mergeCell ref="A116:A117"/>
    <mergeCell ref="A118:A120"/>
    <mergeCell ref="A121:A126"/>
    <mergeCell ref="A127:A132"/>
    <mergeCell ref="A133:A138"/>
    <mergeCell ref="A139:A143"/>
    <mergeCell ref="A144:A148"/>
    <mergeCell ref="A149:A153"/>
    <mergeCell ref="A154:A171"/>
    <mergeCell ref="A174:A176"/>
    <mergeCell ref="A177:A178"/>
    <mergeCell ref="A179:A181"/>
    <mergeCell ref="A182:A183"/>
    <mergeCell ref="A184:A192"/>
    <mergeCell ref="A194:A195"/>
    <mergeCell ref="A196:A197"/>
    <mergeCell ref="A205:A212"/>
    <mergeCell ref="A213:A217"/>
    <mergeCell ref="B4:B5"/>
    <mergeCell ref="B9:B10"/>
    <mergeCell ref="B14:B16"/>
    <mergeCell ref="B20:B21"/>
    <mergeCell ref="B22:B23"/>
    <mergeCell ref="B25:B26"/>
    <mergeCell ref="B30:B31"/>
    <mergeCell ref="B36:B37"/>
    <mergeCell ref="B38:B40"/>
    <mergeCell ref="B41:B44"/>
    <mergeCell ref="B45:B47"/>
    <mergeCell ref="B48:B51"/>
    <mergeCell ref="B53:B54"/>
    <mergeCell ref="B55:B57"/>
    <mergeCell ref="B58:B59"/>
    <mergeCell ref="B60:B63"/>
    <mergeCell ref="B68:B69"/>
    <mergeCell ref="B78:B80"/>
    <mergeCell ref="B86:B89"/>
    <mergeCell ref="B90:B93"/>
    <mergeCell ref="B94:B99"/>
    <mergeCell ref="B100:B104"/>
    <mergeCell ref="B105:B109"/>
    <mergeCell ref="B110:B115"/>
    <mergeCell ref="B116:B117"/>
    <mergeCell ref="B118:B120"/>
    <mergeCell ref="B121:B126"/>
    <mergeCell ref="B127:B132"/>
    <mergeCell ref="B133:B138"/>
    <mergeCell ref="B139:B143"/>
    <mergeCell ref="B144:B148"/>
    <mergeCell ref="B149:B153"/>
    <mergeCell ref="B154:B171"/>
    <mergeCell ref="B174:B176"/>
    <mergeCell ref="B177:B178"/>
    <mergeCell ref="B179:B181"/>
    <mergeCell ref="B182:B183"/>
    <mergeCell ref="B184:B192"/>
    <mergeCell ref="B194:B195"/>
    <mergeCell ref="B196:B197"/>
    <mergeCell ref="B205:B212"/>
    <mergeCell ref="B213:B217"/>
    <mergeCell ref="C4:C5"/>
    <mergeCell ref="C9:C10"/>
    <mergeCell ref="C14:C16"/>
    <mergeCell ref="C20:C21"/>
    <mergeCell ref="C22:C23"/>
    <mergeCell ref="C25:C26"/>
    <mergeCell ref="C30:C31"/>
    <mergeCell ref="C36:C37"/>
    <mergeCell ref="C38:C40"/>
    <mergeCell ref="C41:C44"/>
    <mergeCell ref="C45:C47"/>
    <mergeCell ref="C48:C51"/>
    <mergeCell ref="C53:C54"/>
    <mergeCell ref="C55:C57"/>
    <mergeCell ref="C58:C59"/>
    <mergeCell ref="C60:C63"/>
    <mergeCell ref="C68:C69"/>
    <mergeCell ref="C78:C80"/>
    <mergeCell ref="C86:C89"/>
    <mergeCell ref="C90:C93"/>
    <mergeCell ref="C94:C99"/>
    <mergeCell ref="C100:C104"/>
    <mergeCell ref="C105:C109"/>
    <mergeCell ref="C110:C115"/>
    <mergeCell ref="C116:C117"/>
    <mergeCell ref="C118:C120"/>
    <mergeCell ref="C121:C126"/>
    <mergeCell ref="C127:C132"/>
    <mergeCell ref="C133:C138"/>
    <mergeCell ref="C139:C143"/>
    <mergeCell ref="C144:C148"/>
    <mergeCell ref="C149:C153"/>
    <mergeCell ref="C154:C171"/>
    <mergeCell ref="C174:C176"/>
    <mergeCell ref="C177:C178"/>
    <mergeCell ref="C179:C181"/>
    <mergeCell ref="C182:C183"/>
    <mergeCell ref="C184:C192"/>
    <mergeCell ref="C194:C195"/>
    <mergeCell ref="C196:C197"/>
    <mergeCell ref="C205:C212"/>
    <mergeCell ref="C213:C217"/>
    <mergeCell ref="D4:D5"/>
    <mergeCell ref="D9:D10"/>
    <mergeCell ref="D14:D16"/>
    <mergeCell ref="D20:D21"/>
    <mergeCell ref="D22:D23"/>
    <mergeCell ref="D25:D26"/>
    <mergeCell ref="D30:D31"/>
    <mergeCell ref="D36:D37"/>
    <mergeCell ref="D38:D40"/>
    <mergeCell ref="D41:D44"/>
    <mergeCell ref="D45:D47"/>
    <mergeCell ref="D48:D51"/>
    <mergeCell ref="D53:D54"/>
    <mergeCell ref="D55:D57"/>
    <mergeCell ref="D58:D59"/>
    <mergeCell ref="D60:D63"/>
    <mergeCell ref="D68:D69"/>
    <mergeCell ref="D78:D80"/>
    <mergeCell ref="D86:D89"/>
    <mergeCell ref="D90:D93"/>
    <mergeCell ref="D94:D99"/>
    <mergeCell ref="D100:D104"/>
    <mergeCell ref="D105:D109"/>
    <mergeCell ref="D110:D115"/>
    <mergeCell ref="D116:D117"/>
    <mergeCell ref="D118:D120"/>
    <mergeCell ref="D121:D126"/>
    <mergeCell ref="D127:D132"/>
    <mergeCell ref="D133:D138"/>
    <mergeCell ref="D139:D143"/>
    <mergeCell ref="D144:D148"/>
    <mergeCell ref="D149:D153"/>
    <mergeCell ref="D154:D171"/>
    <mergeCell ref="D174:D176"/>
    <mergeCell ref="D177:D178"/>
    <mergeCell ref="D179:D181"/>
    <mergeCell ref="D182:D183"/>
    <mergeCell ref="D184:D192"/>
    <mergeCell ref="D194:D195"/>
    <mergeCell ref="D196:D197"/>
    <mergeCell ref="D205:D212"/>
    <mergeCell ref="D213:D217"/>
    <mergeCell ref="E4:E5"/>
    <mergeCell ref="E9:E10"/>
    <mergeCell ref="E14:E16"/>
    <mergeCell ref="E20:E21"/>
    <mergeCell ref="E22:E23"/>
    <mergeCell ref="E25:E26"/>
    <mergeCell ref="E30:E31"/>
    <mergeCell ref="E36:E37"/>
    <mergeCell ref="E38:E40"/>
    <mergeCell ref="E41:E44"/>
    <mergeCell ref="E45:E47"/>
    <mergeCell ref="E48:E51"/>
    <mergeCell ref="E53:E54"/>
    <mergeCell ref="E55:E57"/>
    <mergeCell ref="E58:E59"/>
    <mergeCell ref="E60:E63"/>
    <mergeCell ref="E68:E69"/>
    <mergeCell ref="E78:E80"/>
    <mergeCell ref="E86:E89"/>
    <mergeCell ref="E90:E93"/>
    <mergeCell ref="E94:E99"/>
    <mergeCell ref="E100:E104"/>
    <mergeCell ref="E105:E109"/>
    <mergeCell ref="E110:E115"/>
    <mergeCell ref="E116:E117"/>
    <mergeCell ref="E118:E120"/>
    <mergeCell ref="E121:E126"/>
    <mergeCell ref="E127:E132"/>
    <mergeCell ref="E133:E138"/>
    <mergeCell ref="E139:E143"/>
    <mergeCell ref="E144:E148"/>
    <mergeCell ref="E149:E153"/>
    <mergeCell ref="E154:E171"/>
    <mergeCell ref="E174:E176"/>
    <mergeCell ref="E177:E178"/>
    <mergeCell ref="E179:E181"/>
    <mergeCell ref="E182:E183"/>
    <mergeCell ref="E184:E192"/>
    <mergeCell ref="E194:E195"/>
    <mergeCell ref="E196:E197"/>
    <mergeCell ref="E205:E212"/>
    <mergeCell ref="E213:E217"/>
    <mergeCell ref="F4:F5"/>
    <mergeCell ref="F9:F10"/>
    <mergeCell ref="F14:F16"/>
    <mergeCell ref="F20:F21"/>
    <mergeCell ref="F22:F23"/>
    <mergeCell ref="F25:F26"/>
    <mergeCell ref="F30:F31"/>
    <mergeCell ref="F36:F37"/>
    <mergeCell ref="F38:F40"/>
    <mergeCell ref="F41:F44"/>
    <mergeCell ref="F45:F47"/>
    <mergeCell ref="F48:F51"/>
    <mergeCell ref="F53:F54"/>
    <mergeCell ref="F55:F57"/>
    <mergeCell ref="F58:F59"/>
    <mergeCell ref="F60:F63"/>
    <mergeCell ref="F68:F69"/>
    <mergeCell ref="F78:F80"/>
    <mergeCell ref="F86:F89"/>
    <mergeCell ref="F90:F93"/>
    <mergeCell ref="F94:F99"/>
    <mergeCell ref="F100:F104"/>
    <mergeCell ref="F105:F109"/>
    <mergeCell ref="F110:F115"/>
    <mergeCell ref="F116:F117"/>
    <mergeCell ref="F118:F120"/>
    <mergeCell ref="F121:F126"/>
    <mergeCell ref="F127:F132"/>
    <mergeCell ref="F133:F138"/>
    <mergeCell ref="F139:F143"/>
    <mergeCell ref="F144:F148"/>
    <mergeCell ref="F149:F153"/>
    <mergeCell ref="F154:F171"/>
    <mergeCell ref="F174:F176"/>
    <mergeCell ref="F177:F178"/>
    <mergeCell ref="F179:F181"/>
    <mergeCell ref="F182:F183"/>
    <mergeCell ref="F184:F192"/>
    <mergeCell ref="F194:F195"/>
    <mergeCell ref="F196:F197"/>
    <mergeCell ref="F205:F212"/>
    <mergeCell ref="F213:F217"/>
    <mergeCell ref="K4:K5"/>
    <mergeCell ref="K9:K10"/>
    <mergeCell ref="K14:K16"/>
    <mergeCell ref="K20:K21"/>
    <mergeCell ref="K22:K23"/>
    <mergeCell ref="K25:K26"/>
    <mergeCell ref="K30:K31"/>
    <mergeCell ref="K36:K37"/>
    <mergeCell ref="K38:K40"/>
    <mergeCell ref="K41:K44"/>
    <mergeCell ref="K45:K47"/>
    <mergeCell ref="K48:K51"/>
    <mergeCell ref="K53:K54"/>
    <mergeCell ref="K55:K57"/>
    <mergeCell ref="K58:K59"/>
    <mergeCell ref="K60:K63"/>
    <mergeCell ref="K68:K69"/>
    <mergeCell ref="K78:K80"/>
    <mergeCell ref="K86:K89"/>
    <mergeCell ref="K90:K93"/>
    <mergeCell ref="K94:K99"/>
    <mergeCell ref="K100:K104"/>
    <mergeCell ref="K105:K109"/>
    <mergeCell ref="K110:K115"/>
    <mergeCell ref="K116:K117"/>
    <mergeCell ref="K118:K120"/>
    <mergeCell ref="K121:K126"/>
    <mergeCell ref="K127:K132"/>
    <mergeCell ref="K133:K138"/>
    <mergeCell ref="K139:K143"/>
    <mergeCell ref="K144:K148"/>
    <mergeCell ref="K149:K153"/>
    <mergeCell ref="K154:K171"/>
    <mergeCell ref="K174:K176"/>
    <mergeCell ref="K177:K178"/>
    <mergeCell ref="K179:K181"/>
    <mergeCell ref="K182:K183"/>
    <mergeCell ref="K184:K192"/>
    <mergeCell ref="K194:K195"/>
    <mergeCell ref="K196:K197"/>
    <mergeCell ref="K205:K212"/>
    <mergeCell ref="K213:K217"/>
    <mergeCell ref="L4:L5"/>
    <mergeCell ref="T4:T5"/>
    <mergeCell ref="U4:U5"/>
    <mergeCell ref="V4:V5"/>
    <mergeCell ref="W4:W5"/>
  </mergeCells>
  <dataValidations count="2">
    <dataValidation type="list" allowBlank="1" showInputMessage="1" showErrorMessage="1" sqref="L6">
      <formula1>INDIRECT(#REF!)</formula1>
    </dataValidation>
    <dataValidation type="list" allowBlank="1" showInputMessage="1" showErrorMessage="1" sqref="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L161 L164 L165 L166 L167 L171 L172 L173 L174 L175 L176 L177 L178 L179 L180 L181 L182 L183 L184 L185 L186 L187 L188 L189 L190 L191 L192 L193 L194 L195 L196 L197 L198 L199 L200 L201 L202 L203 L204 L205 L206 L207 L208 L209 L210 L211 L212 L213 L214 L215 L216 L217 L162:L163 L168:L170">
      <formula1>INDIRECT($O7)</formula1>
    </dataValidation>
  </dataValidations>
  <pageMargins left="0.751388888888889" right="0.751388888888889" top="1" bottom="1" header="0.5" footer="0.5"/>
  <pageSetup paperSize="8" scale="5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9"/>
  <sheetViews>
    <sheetView zoomScale="80" zoomScaleNormal="80" workbookViewId="0">
      <pane xSplit="2" ySplit="6" topLeftCell="I7" activePane="bottomRight" state="frozen"/>
      <selection/>
      <selection pane="topRight"/>
      <selection pane="bottomLeft"/>
      <selection pane="bottomRight" activeCell="Q9" sqref="Q9"/>
    </sheetView>
  </sheetViews>
  <sheetFormatPr defaultColWidth="9" defaultRowHeight="12"/>
  <cols>
    <col min="1" max="1" width="9" style="4"/>
    <col min="2" max="2" width="15.1416666666667" style="110" customWidth="1"/>
    <col min="3" max="3" width="23.2083333333333" style="110" customWidth="1"/>
    <col min="4" max="4" width="9.99166666666667" style="111" customWidth="1"/>
    <col min="5" max="5" width="7.13333333333333" style="110" customWidth="1"/>
    <col min="6" max="6" width="45.625" style="110" customWidth="1"/>
    <col min="7" max="7" width="9.25833333333333" style="110" customWidth="1"/>
    <col min="8" max="8" width="7.5" style="110" customWidth="1"/>
    <col min="9" max="10" width="8.125" style="110" customWidth="1"/>
    <col min="11" max="11" width="6.125" style="110" customWidth="1"/>
    <col min="12" max="12" width="19.4333333333333" style="110" customWidth="1"/>
    <col min="13" max="13" width="14.3833333333333" style="113" customWidth="1"/>
    <col min="14" max="14" width="13.3833333333333" style="113" customWidth="1"/>
    <col min="15" max="15" width="12.8833333333333" style="113" customWidth="1"/>
    <col min="16" max="16" width="11.125" style="113" customWidth="1"/>
    <col min="17" max="17" width="12.8833333333333" style="113" customWidth="1"/>
    <col min="18" max="18" width="11.625" style="110" customWidth="1"/>
    <col min="19" max="19" width="11.2583333333333" style="110" customWidth="1"/>
    <col min="20" max="20" width="11.7583333333333" style="110" customWidth="1"/>
    <col min="21" max="21" width="9.88333333333333" style="110" customWidth="1"/>
    <col min="22" max="22" width="11.125" style="110" customWidth="1"/>
    <col min="23" max="23" width="14.125" style="110" customWidth="1"/>
    <col min="24" max="16369" width="9" style="109" customWidth="1"/>
    <col min="16370" max="16384" width="9" style="109"/>
  </cols>
  <sheetData>
    <row r="1" s="109" customFormat="1" ht="24" customHeight="1" spans="2:23">
      <c r="B1" s="110"/>
      <c r="C1" s="110"/>
      <c r="D1" s="111"/>
      <c r="E1" s="110"/>
      <c r="F1" s="110"/>
      <c r="G1" s="110"/>
      <c r="H1" s="110"/>
      <c r="I1" s="110"/>
      <c r="J1" s="110"/>
      <c r="K1" s="110"/>
      <c r="L1" s="110"/>
      <c r="M1" s="113"/>
      <c r="N1" s="113"/>
      <c r="O1" s="113"/>
      <c r="P1" s="113"/>
      <c r="Q1" s="113"/>
      <c r="R1" s="110"/>
      <c r="S1" s="110"/>
      <c r="T1" s="110"/>
      <c r="U1" s="110"/>
      <c r="V1" s="110"/>
      <c r="W1" s="110"/>
    </row>
    <row r="2" s="109" customFormat="1" ht="33" customHeight="1" spans="1:23">
      <c r="A2" s="117" t="s">
        <v>282</v>
      </c>
      <c r="B2" s="117"/>
      <c r="C2" s="117"/>
      <c r="D2" s="118"/>
      <c r="E2" s="117"/>
      <c r="F2" s="117"/>
      <c r="G2" s="117"/>
      <c r="H2" s="117"/>
      <c r="I2" s="117"/>
      <c r="J2" s="117"/>
      <c r="K2" s="117"/>
      <c r="L2" s="117"/>
      <c r="M2" s="137"/>
      <c r="N2" s="137"/>
      <c r="O2" s="137"/>
      <c r="P2" s="137"/>
      <c r="Q2" s="137"/>
      <c r="R2" s="117"/>
      <c r="S2" s="117"/>
      <c r="T2" s="117"/>
      <c r="U2" s="117"/>
      <c r="V2" s="117"/>
      <c r="W2" s="117"/>
    </row>
    <row r="3" s="109" customFormat="1" ht="24" customHeight="1" spans="2:23">
      <c r="B3" s="117"/>
      <c r="C3" s="117"/>
      <c r="D3" s="118"/>
      <c r="E3" s="110"/>
      <c r="F3" s="110"/>
      <c r="G3" s="117" t="s">
        <v>0</v>
      </c>
      <c r="H3" s="117"/>
      <c r="I3" s="117"/>
      <c r="J3" s="117"/>
      <c r="K3" s="117"/>
      <c r="L3" s="117"/>
      <c r="M3" s="137"/>
      <c r="N3" s="113"/>
      <c r="O3" s="113"/>
      <c r="P3" s="113"/>
      <c r="Q3" s="137" t="s">
        <v>1</v>
      </c>
      <c r="R3" s="117"/>
      <c r="S3" s="141"/>
      <c r="T3" s="141"/>
      <c r="U3" s="141"/>
      <c r="V3" s="141"/>
      <c r="W3" s="141" t="s">
        <v>2</v>
      </c>
    </row>
    <row r="4" s="109" customFormat="1" ht="20" customHeight="1" spans="1:23">
      <c r="A4" s="120" t="s">
        <v>3</v>
      </c>
      <c r="B4" s="50" t="s">
        <v>4</v>
      </c>
      <c r="C4" s="50" t="s">
        <v>5</v>
      </c>
      <c r="D4" s="121" t="s">
        <v>6</v>
      </c>
      <c r="E4" s="50" t="s">
        <v>7</v>
      </c>
      <c r="F4" s="50" t="s">
        <v>8</v>
      </c>
      <c r="G4" s="50" t="s">
        <v>9</v>
      </c>
      <c r="H4" s="50"/>
      <c r="I4" s="50"/>
      <c r="J4" s="50"/>
      <c r="K4" s="50" t="s">
        <v>10</v>
      </c>
      <c r="L4" s="50" t="s">
        <v>11</v>
      </c>
      <c r="M4" s="138"/>
      <c r="N4" s="138"/>
      <c r="O4" s="138"/>
      <c r="P4" s="138"/>
      <c r="Q4" s="138"/>
      <c r="R4" s="50" t="s">
        <v>12</v>
      </c>
      <c r="S4" s="50"/>
      <c r="T4" s="50" t="s">
        <v>13</v>
      </c>
      <c r="U4" s="50" t="s">
        <v>14</v>
      </c>
      <c r="V4" s="50" t="s">
        <v>15</v>
      </c>
      <c r="W4" s="50" t="s">
        <v>16</v>
      </c>
    </row>
    <row r="5" s="109" customFormat="1" ht="69" customHeight="1" spans="1:23">
      <c r="A5" s="120"/>
      <c r="B5" s="50"/>
      <c r="C5" s="50"/>
      <c r="D5" s="121"/>
      <c r="E5" s="50"/>
      <c r="F5" s="50"/>
      <c r="G5" s="50" t="s">
        <v>17</v>
      </c>
      <c r="H5" s="50" t="s">
        <v>18</v>
      </c>
      <c r="I5" s="50" t="s">
        <v>19</v>
      </c>
      <c r="J5" s="50" t="s">
        <v>20</v>
      </c>
      <c r="K5" s="50"/>
      <c r="L5" s="50"/>
      <c r="M5" s="138" t="s">
        <v>21</v>
      </c>
      <c r="N5" s="138" t="s">
        <v>22</v>
      </c>
      <c r="O5" s="138" t="s">
        <v>23</v>
      </c>
      <c r="P5" s="138" t="s">
        <v>24</v>
      </c>
      <c r="Q5" s="138" t="s">
        <v>25</v>
      </c>
      <c r="R5" s="50" t="s">
        <v>26</v>
      </c>
      <c r="S5" s="50" t="s">
        <v>27</v>
      </c>
      <c r="T5" s="50"/>
      <c r="U5" s="50"/>
      <c r="V5" s="50"/>
      <c r="W5" s="50"/>
    </row>
    <row r="6" s="109" customFormat="1" ht="46" customHeight="1" spans="1:23">
      <c r="A6" s="122" t="s">
        <v>28</v>
      </c>
      <c r="B6" s="123"/>
      <c r="C6" s="123"/>
      <c r="D6" s="124"/>
      <c r="E6" s="123"/>
      <c r="F6" s="154"/>
      <c r="G6" s="126"/>
      <c r="H6" s="126"/>
      <c r="I6" s="126"/>
      <c r="J6" s="126"/>
      <c r="K6" s="126"/>
      <c r="L6" s="126"/>
      <c r="M6" s="139">
        <f t="shared" ref="M6:Q6" si="0">SUBTOTAL(109,M7:M89)</f>
        <v>58397.304135</v>
      </c>
      <c r="N6" s="139">
        <f t="shared" si="0"/>
        <v>51627.7027</v>
      </c>
      <c r="O6" s="139">
        <f t="shared" si="0"/>
        <v>6727.935</v>
      </c>
      <c r="P6" s="139">
        <f t="shared" si="0"/>
        <v>0</v>
      </c>
      <c r="Q6" s="139">
        <f t="shared" si="0"/>
        <v>41.666435</v>
      </c>
      <c r="R6" s="139"/>
      <c r="S6" s="139"/>
      <c r="T6" s="139"/>
      <c r="U6" s="139"/>
      <c r="V6" s="139"/>
      <c r="W6" s="139">
        <f>SUBTOTAL(109,W7:W89)</f>
        <v>52719.286433</v>
      </c>
    </row>
    <row r="7" ht="24" spans="1:23">
      <c r="A7" s="129">
        <f>IF(B7="","",COUNTA(B$7:B7))</f>
        <v>1</v>
      </c>
      <c r="B7" s="129" t="s">
        <v>1243</v>
      </c>
      <c r="C7" s="129" t="s">
        <v>1244</v>
      </c>
      <c r="D7" s="129">
        <v>2020.06</v>
      </c>
      <c r="E7" s="129" t="s">
        <v>31</v>
      </c>
      <c r="F7" s="189" t="s">
        <v>1245</v>
      </c>
      <c r="G7" s="128" t="s">
        <v>33</v>
      </c>
      <c r="H7" s="128"/>
      <c r="I7" s="128"/>
      <c r="J7" s="128"/>
      <c r="K7" s="131">
        <v>3720</v>
      </c>
      <c r="L7" s="126" t="s">
        <v>34</v>
      </c>
      <c r="M7" s="171">
        <f t="shared" ref="M7:M70" si="1">SUM(N7:Q7)</f>
        <v>4193</v>
      </c>
      <c r="N7" s="128">
        <v>4193</v>
      </c>
      <c r="O7" s="128"/>
      <c r="P7" s="128"/>
      <c r="Q7" s="128"/>
      <c r="R7" s="128">
        <v>2130505</v>
      </c>
      <c r="S7" s="128">
        <v>2130505</v>
      </c>
      <c r="T7" s="128" t="s">
        <v>35</v>
      </c>
      <c r="U7" s="196"/>
      <c r="V7" s="171" t="s">
        <v>1246</v>
      </c>
      <c r="W7" s="128">
        <v>4193</v>
      </c>
    </row>
    <row r="8" spans="1:23">
      <c r="A8" s="134" t="str">
        <f>IF(B8="","",COUNTA(B$7:B8))</f>
        <v/>
      </c>
      <c r="B8" s="134"/>
      <c r="C8" s="134"/>
      <c r="D8" s="134"/>
      <c r="E8" s="134"/>
      <c r="F8" s="190"/>
      <c r="G8" s="128" t="s">
        <v>33</v>
      </c>
      <c r="H8" s="128"/>
      <c r="I8" s="128"/>
      <c r="J8" s="128"/>
      <c r="K8" s="166"/>
      <c r="L8" s="126" t="s">
        <v>92</v>
      </c>
      <c r="M8" s="171">
        <f t="shared" si="1"/>
        <v>530</v>
      </c>
      <c r="N8" s="128">
        <v>530</v>
      </c>
      <c r="O8" s="128"/>
      <c r="P8" s="128"/>
      <c r="Q8" s="128"/>
      <c r="R8" s="128">
        <v>2130153</v>
      </c>
      <c r="S8" s="128">
        <v>2130505</v>
      </c>
      <c r="T8" s="128" t="s">
        <v>59</v>
      </c>
      <c r="U8" s="196"/>
      <c r="V8" s="171" t="s">
        <v>1247</v>
      </c>
      <c r="W8" s="128"/>
    </row>
    <row r="9" ht="24" spans="1:23">
      <c r="A9" s="134" t="str">
        <f>IF(B9="","",COUNTA(B$7:B9))</f>
        <v/>
      </c>
      <c r="B9" s="134"/>
      <c r="C9" s="132"/>
      <c r="D9" s="134"/>
      <c r="E9" s="134"/>
      <c r="F9" s="190"/>
      <c r="G9" s="128" t="s">
        <v>33</v>
      </c>
      <c r="H9" s="128"/>
      <c r="I9" s="128"/>
      <c r="J9" s="128"/>
      <c r="K9" s="166"/>
      <c r="L9" s="126" t="s">
        <v>34</v>
      </c>
      <c r="M9" s="171">
        <f t="shared" si="1"/>
        <v>659.99</v>
      </c>
      <c r="N9" s="128">
        <v>659.99</v>
      </c>
      <c r="O9" s="128"/>
      <c r="P9" s="128"/>
      <c r="Q9" s="128"/>
      <c r="R9" s="128">
        <v>2130505</v>
      </c>
      <c r="S9" s="128">
        <v>2130505</v>
      </c>
      <c r="T9" s="128" t="s">
        <v>35</v>
      </c>
      <c r="U9" s="196"/>
      <c r="V9" s="171" t="s">
        <v>1246</v>
      </c>
      <c r="W9" s="128">
        <v>659.99</v>
      </c>
    </row>
    <row r="10" ht="24" spans="1:23">
      <c r="A10" s="129">
        <f>IF(B10="","",COUNTA(B$7:B10))</f>
        <v>2</v>
      </c>
      <c r="B10" s="129" t="s">
        <v>1248</v>
      </c>
      <c r="C10" s="129" t="s">
        <v>1249</v>
      </c>
      <c r="D10" s="129">
        <v>2020.05</v>
      </c>
      <c r="E10" s="129" t="s">
        <v>31</v>
      </c>
      <c r="F10" s="189" t="s">
        <v>1250</v>
      </c>
      <c r="G10" s="128" t="s">
        <v>33</v>
      </c>
      <c r="H10" s="128"/>
      <c r="I10" s="128"/>
      <c r="J10" s="128"/>
      <c r="K10" s="131" t="s">
        <v>1251</v>
      </c>
      <c r="L10" s="126" t="s">
        <v>34</v>
      </c>
      <c r="M10" s="171">
        <f t="shared" si="1"/>
        <v>5091.9</v>
      </c>
      <c r="N10" s="128">
        <v>5091.9</v>
      </c>
      <c r="O10" s="128"/>
      <c r="P10" s="128"/>
      <c r="Q10" s="128"/>
      <c r="R10" s="128">
        <v>2130505</v>
      </c>
      <c r="S10" s="128">
        <v>2130505</v>
      </c>
      <c r="T10" s="128" t="s">
        <v>35</v>
      </c>
      <c r="U10" s="196"/>
      <c r="V10" s="171" t="s">
        <v>1252</v>
      </c>
      <c r="W10" s="128">
        <v>5091.9</v>
      </c>
    </row>
    <row r="11" ht="24" spans="1:23">
      <c r="A11" s="134" t="str">
        <f>IF(B11="","",COUNTA(B$7:B11))</f>
        <v/>
      </c>
      <c r="B11" s="134"/>
      <c r="C11" s="134"/>
      <c r="D11" s="134"/>
      <c r="E11" s="134"/>
      <c r="F11" s="190"/>
      <c r="G11" s="128" t="s">
        <v>33</v>
      </c>
      <c r="H11" s="128"/>
      <c r="I11" s="128"/>
      <c r="J11" s="128"/>
      <c r="K11" s="166"/>
      <c r="L11" s="126" t="s">
        <v>34</v>
      </c>
      <c r="M11" s="171">
        <f t="shared" si="1"/>
        <v>845</v>
      </c>
      <c r="N11" s="128">
        <v>845</v>
      </c>
      <c r="O11" s="128"/>
      <c r="P11" s="128"/>
      <c r="Q11" s="128"/>
      <c r="R11" s="128">
        <v>2130505</v>
      </c>
      <c r="S11" s="128">
        <v>2130505</v>
      </c>
      <c r="T11" s="128" t="s">
        <v>35</v>
      </c>
      <c r="U11" s="196"/>
      <c r="V11" s="171" t="s">
        <v>1253</v>
      </c>
      <c r="W11" s="128">
        <v>845</v>
      </c>
    </row>
    <row r="12" ht="24" spans="1:23">
      <c r="A12" s="134" t="str">
        <f>IF(B12="","",COUNTA(B$7:B12))</f>
        <v/>
      </c>
      <c r="B12" s="134"/>
      <c r="C12" s="134"/>
      <c r="D12" s="134"/>
      <c r="E12" s="134"/>
      <c r="F12" s="190"/>
      <c r="G12" s="128" t="s">
        <v>33</v>
      </c>
      <c r="H12" s="128"/>
      <c r="I12" s="128"/>
      <c r="J12" s="128"/>
      <c r="K12" s="166"/>
      <c r="L12" s="126" t="s">
        <v>131</v>
      </c>
      <c r="M12" s="171">
        <f t="shared" si="1"/>
        <v>1090</v>
      </c>
      <c r="N12" s="128">
        <v>1090</v>
      </c>
      <c r="O12" s="128"/>
      <c r="P12" s="128"/>
      <c r="Q12" s="128"/>
      <c r="R12" s="128">
        <v>2130153</v>
      </c>
      <c r="S12" s="128">
        <v>2130505</v>
      </c>
      <c r="T12" s="128" t="s">
        <v>59</v>
      </c>
      <c r="U12" s="196"/>
      <c r="V12" s="171" t="s">
        <v>1254</v>
      </c>
      <c r="W12" s="128">
        <v>1090</v>
      </c>
    </row>
    <row r="13" spans="1:23">
      <c r="A13" s="134" t="str">
        <f>IF(B13="","",COUNTA(B$7:B13))</f>
        <v/>
      </c>
      <c r="B13" s="134"/>
      <c r="C13" s="134"/>
      <c r="D13" s="134"/>
      <c r="E13" s="134"/>
      <c r="F13" s="190"/>
      <c r="G13" s="128" t="s">
        <v>33</v>
      </c>
      <c r="H13" s="128"/>
      <c r="I13" s="128"/>
      <c r="J13" s="128"/>
      <c r="K13" s="166"/>
      <c r="L13" s="126" t="s">
        <v>114</v>
      </c>
      <c r="M13" s="171">
        <f t="shared" si="1"/>
        <v>4.901388</v>
      </c>
      <c r="N13" s="128"/>
      <c r="O13" s="128">
        <v>4.901388</v>
      </c>
      <c r="P13" s="128"/>
      <c r="Q13" s="128"/>
      <c r="R13" s="128">
        <v>2130199</v>
      </c>
      <c r="S13" s="128">
        <v>2130505</v>
      </c>
      <c r="T13" s="128" t="s">
        <v>59</v>
      </c>
      <c r="U13" s="196"/>
      <c r="V13" s="171" t="s">
        <v>1254</v>
      </c>
      <c r="W13" s="128">
        <v>4.901388</v>
      </c>
    </row>
    <row r="14" ht="24" spans="1:23">
      <c r="A14" s="134" t="str">
        <f>IF(B14="","",COUNTA(B$7:B14))</f>
        <v/>
      </c>
      <c r="B14" s="134"/>
      <c r="C14" s="134"/>
      <c r="D14" s="134"/>
      <c r="E14" s="134"/>
      <c r="F14" s="190"/>
      <c r="G14" s="128" t="s">
        <v>33</v>
      </c>
      <c r="H14" s="128"/>
      <c r="I14" s="128"/>
      <c r="J14" s="128"/>
      <c r="K14" s="166"/>
      <c r="L14" s="195" t="s">
        <v>65</v>
      </c>
      <c r="M14" s="171">
        <f t="shared" si="1"/>
        <v>124.610758</v>
      </c>
      <c r="N14" s="128">
        <v>124.610758</v>
      </c>
      <c r="O14" s="128"/>
      <c r="P14" s="128"/>
      <c r="Q14" s="128"/>
      <c r="R14" s="128">
        <v>2130335</v>
      </c>
      <c r="S14" s="128">
        <v>2130505</v>
      </c>
      <c r="T14" s="128" t="s">
        <v>59</v>
      </c>
      <c r="U14" s="196"/>
      <c r="V14" s="171" t="s">
        <v>1254</v>
      </c>
      <c r="W14" s="128">
        <v>124.610758</v>
      </c>
    </row>
    <row r="15" spans="1:23">
      <c r="A15" s="134" t="str">
        <f>IF(B15="","",COUNTA(B$7:B15))</f>
        <v/>
      </c>
      <c r="B15" s="134"/>
      <c r="C15" s="134"/>
      <c r="D15" s="134"/>
      <c r="E15" s="134"/>
      <c r="F15" s="190"/>
      <c r="G15" s="128" t="s">
        <v>33</v>
      </c>
      <c r="H15" s="128"/>
      <c r="I15" s="128"/>
      <c r="J15" s="128"/>
      <c r="K15" s="166"/>
      <c r="L15" s="126" t="s">
        <v>1089</v>
      </c>
      <c r="M15" s="171">
        <f t="shared" si="1"/>
        <v>30.7318</v>
      </c>
      <c r="N15" s="128"/>
      <c r="O15" s="128"/>
      <c r="P15" s="128"/>
      <c r="Q15" s="128">
        <v>30.7318</v>
      </c>
      <c r="R15" s="128">
        <v>2130153</v>
      </c>
      <c r="S15" s="128">
        <v>2130505</v>
      </c>
      <c r="T15" s="128" t="s">
        <v>59</v>
      </c>
      <c r="U15" s="196"/>
      <c r="V15" s="171" t="s">
        <v>1254</v>
      </c>
      <c r="W15" s="128">
        <v>30.7318</v>
      </c>
    </row>
    <row r="16" spans="1:23">
      <c r="A16" s="134" t="str">
        <f>IF(B16="","",COUNTA(B$7:B16))</f>
        <v/>
      </c>
      <c r="B16" s="134"/>
      <c r="C16" s="132"/>
      <c r="D16" s="134"/>
      <c r="E16" s="134"/>
      <c r="F16" s="190"/>
      <c r="G16" s="128" t="s">
        <v>33</v>
      </c>
      <c r="H16" s="128"/>
      <c r="I16" s="128"/>
      <c r="J16" s="128"/>
      <c r="K16" s="166"/>
      <c r="L16" s="126" t="s">
        <v>88</v>
      </c>
      <c r="M16" s="171">
        <f t="shared" si="1"/>
        <v>191</v>
      </c>
      <c r="N16" s="128"/>
      <c r="O16" s="128">
        <v>191</v>
      </c>
      <c r="P16" s="128"/>
      <c r="Q16" s="128"/>
      <c r="R16" s="128">
        <v>2130153</v>
      </c>
      <c r="S16" s="128">
        <v>2130505</v>
      </c>
      <c r="T16" s="128" t="s">
        <v>59</v>
      </c>
      <c r="U16" s="196"/>
      <c r="V16" s="171" t="s">
        <v>1253</v>
      </c>
      <c r="W16" s="128">
        <v>191</v>
      </c>
    </row>
    <row r="17" ht="24" spans="1:23">
      <c r="A17" s="129">
        <f>IF(B17="","",COUNTA(B$7:B17))</f>
        <v>3</v>
      </c>
      <c r="B17" s="129" t="s">
        <v>1255</v>
      </c>
      <c r="C17" s="129" t="s">
        <v>1256</v>
      </c>
      <c r="D17" s="129">
        <v>2020.06</v>
      </c>
      <c r="E17" s="129" t="s">
        <v>31</v>
      </c>
      <c r="F17" s="189" t="s">
        <v>1257</v>
      </c>
      <c r="G17" s="128" t="s">
        <v>33</v>
      </c>
      <c r="H17" s="128"/>
      <c r="I17" s="128"/>
      <c r="J17" s="128"/>
      <c r="K17" s="131">
        <v>575</v>
      </c>
      <c r="L17" s="126" t="s">
        <v>36</v>
      </c>
      <c r="M17" s="171">
        <f t="shared" si="1"/>
        <v>1600</v>
      </c>
      <c r="N17" s="128"/>
      <c r="O17" s="128">
        <v>1600</v>
      </c>
      <c r="P17" s="128"/>
      <c r="Q17" s="128"/>
      <c r="R17" s="128">
        <v>2130505</v>
      </c>
      <c r="S17" s="128">
        <v>2130505</v>
      </c>
      <c r="T17" s="128" t="s">
        <v>35</v>
      </c>
      <c r="U17" s="196"/>
      <c r="V17" s="171" t="s">
        <v>1258</v>
      </c>
      <c r="W17" s="128">
        <v>1600</v>
      </c>
    </row>
    <row r="18" ht="24" spans="1:23">
      <c r="A18" s="134" t="str">
        <f>IF(B18="","",COUNTA(B$7:B18))</f>
        <v/>
      </c>
      <c r="B18" s="134"/>
      <c r="C18" s="132"/>
      <c r="D18" s="134"/>
      <c r="E18" s="134"/>
      <c r="F18" s="190"/>
      <c r="G18" s="128" t="s">
        <v>33</v>
      </c>
      <c r="H18" s="128"/>
      <c r="I18" s="128"/>
      <c r="J18" s="128"/>
      <c r="K18" s="166"/>
      <c r="L18" s="126" t="s">
        <v>34</v>
      </c>
      <c r="M18" s="171">
        <f t="shared" si="1"/>
        <v>300</v>
      </c>
      <c r="N18" s="128">
        <v>300</v>
      </c>
      <c r="O18" s="128"/>
      <c r="P18" s="128"/>
      <c r="Q18" s="128"/>
      <c r="R18" s="128">
        <v>2130505</v>
      </c>
      <c r="S18" s="128">
        <v>2130505</v>
      </c>
      <c r="T18" s="128" t="s">
        <v>35</v>
      </c>
      <c r="U18" s="196"/>
      <c r="V18" s="171" t="s">
        <v>1259</v>
      </c>
      <c r="W18" s="128">
        <v>124.8</v>
      </c>
    </row>
    <row r="19" spans="1:23">
      <c r="A19" s="129">
        <f>IF(B19="","",COUNTA(B$7:B19))</f>
        <v>4</v>
      </c>
      <c r="B19" s="129" t="s">
        <v>1260</v>
      </c>
      <c r="C19" s="129" t="s">
        <v>1256</v>
      </c>
      <c r="D19" s="129">
        <v>2020.05</v>
      </c>
      <c r="E19" s="129" t="s">
        <v>31</v>
      </c>
      <c r="F19" s="189" t="s">
        <v>1261</v>
      </c>
      <c r="G19" s="128" t="s">
        <v>33</v>
      </c>
      <c r="H19" s="128"/>
      <c r="I19" s="128"/>
      <c r="J19" s="128"/>
      <c r="K19" s="131">
        <v>16</v>
      </c>
      <c r="L19" s="126" t="s">
        <v>94</v>
      </c>
      <c r="M19" s="171">
        <f t="shared" si="1"/>
        <v>480</v>
      </c>
      <c r="N19" s="128">
        <v>480</v>
      </c>
      <c r="O19" s="128"/>
      <c r="P19" s="128"/>
      <c r="Q19" s="128"/>
      <c r="R19" s="128">
        <v>2130299</v>
      </c>
      <c r="S19" s="128">
        <v>2130505</v>
      </c>
      <c r="T19" s="128" t="s">
        <v>59</v>
      </c>
      <c r="U19" s="196"/>
      <c r="V19" s="171" t="s">
        <v>1253</v>
      </c>
      <c r="W19" s="128">
        <v>480</v>
      </c>
    </row>
    <row r="20" ht="24" spans="1:23">
      <c r="A20" s="134" t="str">
        <f>IF(B20="","",COUNTA(B$7:B20))</f>
        <v/>
      </c>
      <c r="B20" s="134"/>
      <c r="C20" s="132"/>
      <c r="D20" s="134"/>
      <c r="E20" s="134"/>
      <c r="F20" s="190"/>
      <c r="G20" s="128" t="s">
        <v>33</v>
      </c>
      <c r="H20" s="128"/>
      <c r="I20" s="128"/>
      <c r="J20" s="128"/>
      <c r="K20" s="166"/>
      <c r="L20" s="126" t="s">
        <v>131</v>
      </c>
      <c r="M20" s="171">
        <f t="shared" si="1"/>
        <v>410</v>
      </c>
      <c r="N20" s="128">
        <v>410</v>
      </c>
      <c r="O20" s="128"/>
      <c r="P20" s="128"/>
      <c r="Q20" s="128"/>
      <c r="R20" s="128">
        <v>2210105</v>
      </c>
      <c r="S20" s="128">
        <v>2130505</v>
      </c>
      <c r="T20" s="128" t="s">
        <v>59</v>
      </c>
      <c r="U20" s="196"/>
      <c r="V20" s="171" t="s">
        <v>1259</v>
      </c>
      <c r="W20" s="128">
        <v>91.42083</v>
      </c>
    </row>
    <row r="21" ht="24" spans="1:23">
      <c r="A21" s="129">
        <f>IF(B21="","",COUNTA(B$7:B21))</f>
        <v>5</v>
      </c>
      <c r="B21" s="129" t="s">
        <v>1262</v>
      </c>
      <c r="C21" s="129" t="s">
        <v>1263</v>
      </c>
      <c r="D21" s="129">
        <v>2020.05</v>
      </c>
      <c r="E21" s="129" t="s">
        <v>31</v>
      </c>
      <c r="F21" s="189" t="s">
        <v>1264</v>
      </c>
      <c r="G21" s="128" t="s">
        <v>33</v>
      </c>
      <c r="H21" s="128"/>
      <c r="I21" s="128"/>
      <c r="J21" s="128"/>
      <c r="K21" s="131">
        <v>5200</v>
      </c>
      <c r="L21" s="126" t="s">
        <v>34</v>
      </c>
      <c r="M21" s="171">
        <f t="shared" si="1"/>
        <v>10450</v>
      </c>
      <c r="N21" s="128">
        <v>10450</v>
      </c>
      <c r="O21" s="128"/>
      <c r="P21" s="128"/>
      <c r="Q21" s="128"/>
      <c r="R21" s="128">
        <v>2130505</v>
      </c>
      <c r="S21" s="128">
        <v>2130505</v>
      </c>
      <c r="T21" s="128" t="s">
        <v>35</v>
      </c>
      <c r="U21" s="196"/>
      <c r="V21" s="171" t="s">
        <v>1265</v>
      </c>
      <c r="W21" s="128">
        <v>10450</v>
      </c>
    </row>
    <row r="22" ht="24" spans="1:23">
      <c r="A22" s="134" t="str">
        <f>IF(B22="","",COUNTA(B$7:B22))</f>
        <v/>
      </c>
      <c r="B22" s="134"/>
      <c r="C22" s="134"/>
      <c r="D22" s="134"/>
      <c r="E22" s="134"/>
      <c r="F22" s="190"/>
      <c r="G22" s="128" t="s">
        <v>33</v>
      </c>
      <c r="H22" s="128"/>
      <c r="I22" s="128"/>
      <c r="J22" s="128"/>
      <c r="K22" s="166"/>
      <c r="L22" s="126" t="s">
        <v>34</v>
      </c>
      <c r="M22" s="171">
        <f t="shared" si="1"/>
        <v>901.88</v>
      </c>
      <c r="N22" s="128">
        <v>901.88</v>
      </c>
      <c r="O22" s="128"/>
      <c r="P22" s="128"/>
      <c r="Q22" s="128"/>
      <c r="R22" s="128">
        <v>2130505</v>
      </c>
      <c r="S22" s="128">
        <v>2130505</v>
      </c>
      <c r="T22" s="128" t="s">
        <v>35</v>
      </c>
      <c r="U22" s="196"/>
      <c r="V22" s="171" t="s">
        <v>1259</v>
      </c>
      <c r="W22" s="128">
        <v>362.8</v>
      </c>
    </row>
    <row r="23" ht="24" spans="1:23">
      <c r="A23" s="134" t="str">
        <f>IF(B23="","",COUNTA(B$7:B23))</f>
        <v/>
      </c>
      <c r="B23" s="134"/>
      <c r="C23" s="134"/>
      <c r="D23" s="134"/>
      <c r="E23" s="134"/>
      <c r="F23" s="190"/>
      <c r="G23" s="128" t="s">
        <v>33</v>
      </c>
      <c r="H23" s="128"/>
      <c r="I23" s="128"/>
      <c r="J23" s="128"/>
      <c r="K23" s="166"/>
      <c r="L23" s="126" t="s">
        <v>131</v>
      </c>
      <c r="M23" s="171">
        <f t="shared" si="1"/>
        <v>309.79</v>
      </c>
      <c r="N23" s="128">
        <v>309.79</v>
      </c>
      <c r="O23" s="128"/>
      <c r="P23" s="128"/>
      <c r="Q23" s="128"/>
      <c r="R23" s="128">
        <v>2210105</v>
      </c>
      <c r="S23" s="128">
        <v>2130505</v>
      </c>
      <c r="T23" s="128" t="s">
        <v>59</v>
      </c>
      <c r="U23" s="196"/>
      <c r="V23" s="171" t="s">
        <v>1259</v>
      </c>
      <c r="W23" s="128">
        <v>0</v>
      </c>
    </row>
    <row r="24" ht="24" spans="1:23">
      <c r="A24" s="134" t="str">
        <f>IF(B24="","",COUNTA(B$7:B24))</f>
        <v/>
      </c>
      <c r="B24" s="134"/>
      <c r="C24" s="132"/>
      <c r="D24" s="134"/>
      <c r="E24" s="134"/>
      <c r="F24" s="190"/>
      <c r="G24" s="128" t="s">
        <v>33</v>
      </c>
      <c r="H24" s="128"/>
      <c r="I24" s="128"/>
      <c r="J24" s="128"/>
      <c r="K24" s="166"/>
      <c r="L24" s="126" t="s">
        <v>113</v>
      </c>
      <c r="M24" s="171">
        <f t="shared" si="1"/>
        <v>165.2</v>
      </c>
      <c r="N24" s="128"/>
      <c r="O24" s="128">
        <v>165.2</v>
      </c>
      <c r="P24" s="128"/>
      <c r="Q24" s="128"/>
      <c r="R24" s="128">
        <v>2210105</v>
      </c>
      <c r="S24" s="128">
        <v>2130505</v>
      </c>
      <c r="T24" s="128" t="s">
        <v>59</v>
      </c>
      <c r="U24" s="196"/>
      <c r="V24" s="171" t="s">
        <v>1265</v>
      </c>
      <c r="W24" s="128">
        <v>165.2</v>
      </c>
    </row>
    <row r="25" ht="409.5" spans="1:23">
      <c r="A25" s="129">
        <f>IF(B25="","",COUNTA(B$7:B25))</f>
        <v>6</v>
      </c>
      <c r="B25" s="129" t="s">
        <v>1266</v>
      </c>
      <c r="C25" s="126" t="s">
        <v>1267</v>
      </c>
      <c r="D25" s="129">
        <v>2020.05</v>
      </c>
      <c r="E25" s="129" t="s">
        <v>31</v>
      </c>
      <c r="F25" s="189" t="s">
        <v>1268</v>
      </c>
      <c r="G25" s="128" t="s">
        <v>33</v>
      </c>
      <c r="H25" s="128"/>
      <c r="I25" s="128"/>
      <c r="J25" s="128"/>
      <c r="K25" s="131">
        <v>5590</v>
      </c>
      <c r="L25" s="126" t="s">
        <v>34</v>
      </c>
      <c r="M25" s="171">
        <f t="shared" si="1"/>
        <v>3473.25</v>
      </c>
      <c r="N25" s="128">
        <v>3473.25</v>
      </c>
      <c r="O25" s="128"/>
      <c r="P25" s="128"/>
      <c r="Q25" s="128"/>
      <c r="R25" s="128">
        <v>2130505</v>
      </c>
      <c r="S25" s="128">
        <v>2130505</v>
      </c>
      <c r="T25" s="128" t="s">
        <v>35</v>
      </c>
      <c r="U25" s="196"/>
      <c r="V25" s="171" t="s">
        <v>1269</v>
      </c>
      <c r="W25" s="128">
        <v>3473.25</v>
      </c>
    </row>
    <row r="26" ht="24" spans="1:23">
      <c r="A26" s="129">
        <f>IF(B26="","",COUNTA(B$7:B26))</f>
        <v>7</v>
      </c>
      <c r="B26" s="129" t="s">
        <v>1270</v>
      </c>
      <c r="C26" s="129" t="s">
        <v>1271</v>
      </c>
      <c r="D26" s="129">
        <v>2020.05</v>
      </c>
      <c r="E26" s="129" t="s">
        <v>31</v>
      </c>
      <c r="F26" s="189" t="s">
        <v>1272</v>
      </c>
      <c r="G26" s="128" t="s">
        <v>33</v>
      </c>
      <c r="H26" s="128"/>
      <c r="I26" s="128"/>
      <c r="J26" s="128"/>
      <c r="K26" s="131">
        <v>3523</v>
      </c>
      <c r="L26" s="126" t="s">
        <v>34</v>
      </c>
      <c r="M26" s="171">
        <f t="shared" si="1"/>
        <v>1902</v>
      </c>
      <c r="N26" s="128">
        <v>1902</v>
      </c>
      <c r="O26" s="128"/>
      <c r="P26" s="128"/>
      <c r="Q26" s="128"/>
      <c r="R26" s="128">
        <v>2130505</v>
      </c>
      <c r="S26" s="128">
        <v>2130505</v>
      </c>
      <c r="T26" s="128" t="s">
        <v>35</v>
      </c>
      <c r="U26" s="196"/>
      <c r="V26" s="171" t="s">
        <v>1252</v>
      </c>
      <c r="W26" s="128">
        <v>1902</v>
      </c>
    </row>
    <row r="27" ht="24" spans="1:23">
      <c r="A27" s="134" t="str">
        <f>IF(B27="","",COUNTA(B$7:B27))</f>
        <v/>
      </c>
      <c r="B27" s="134"/>
      <c r="C27" s="134"/>
      <c r="D27" s="134"/>
      <c r="E27" s="134"/>
      <c r="F27" s="190"/>
      <c r="G27" s="128" t="s">
        <v>33</v>
      </c>
      <c r="H27" s="128"/>
      <c r="I27" s="128"/>
      <c r="J27" s="128"/>
      <c r="K27" s="166"/>
      <c r="L27" s="126" t="s">
        <v>34</v>
      </c>
      <c r="M27" s="171">
        <f t="shared" si="1"/>
        <v>1203.1</v>
      </c>
      <c r="N27" s="128">
        <v>1203.1</v>
      </c>
      <c r="O27" s="128"/>
      <c r="P27" s="128"/>
      <c r="Q27" s="128"/>
      <c r="R27" s="128">
        <v>2130505</v>
      </c>
      <c r="S27" s="128">
        <v>2130505</v>
      </c>
      <c r="T27" s="128" t="s">
        <v>35</v>
      </c>
      <c r="U27" s="196"/>
      <c r="V27" s="171" t="s">
        <v>1273</v>
      </c>
      <c r="W27" s="128">
        <v>1203.1</v>
      </c>
    </row>
    <row r="28" ht="24" spans="1:23">
      <c r="A28" s="134" t="str">
        <f>IF(B28="","",COUNTA(B$7:B28))</f>
        <v/>
      </c>
      <c r="B28" s="134"/>
      <c r="C28" s="134"/>
      <c r="D28" s="134"/>
      <c r="E28" s="134"/>
      <c r="F28" s="190"/>
      <c r="G28" s="128" t="s">
        <v>33</v>
      </c>
      <c r="H28" s="128"/>
      <c r="I28" s="128"/>
      <c r="J28" s="128"/>
      <c r="K28" s="166"/>
      <c r="L28" s="126" t="s">
        <v>50</v>
      </c>
      <c r="M28" s="171">
        <f t="shared" si="1"/>
        <v>712</v>
      </c>
      <c r="N28" s="128">
        <v>712</v>
      </c>
      <c r="O28" s="128"/>
      <c r="P28" s="128"/>
      <c r="Q28" s="128"/>
      <c r="R28" s="128">
        <v>2130505</v>
      </c>
      <c r="S28" s="128">
        <v>2130505</v>
      </c>
      <c r="T28" s="128" t="s">
        <v>35</v>
      </c>
      <c r="U28" s="196"/>
      <c r="V28" s="171" t="s">
        <v>1273</v>
      </c>
      <c r="W28" s="128">
        <v>712</v>
      </c>
    </row>
    <row r="29" ht="24" spans="1:23">
      <c r="A29" s="134" t="str">
        <f>IF(B29="","",COUNTA(B$7:B29))</f>
        <v/>
      </c>
      <c r="B29" s="134"/>
      <c r="C29" s="132"/>
      <c r="D29" s="134"/>
      <c r="E29" s="134"/>
      <c r="F29" s="190"/>
      <c r="G29" s="128" t="s">
        <v>33</v>
      </c>
      <c r="H29" s="128"/>
      <c r="I29" s="128"/>
      <c r="J29" s="128"/>
      <c r="K29" s="166"/>
      <c r="L29" s="126" t="s">
        <v>87</v>
      </c>
      <c r="M29" s="171">
        <f t="shared" si="1"/>
        <v>164</v>
      </c>
      <c r="N29" s="128">
        <v>164</v>
      </c>
      <c r="O29" s="128"/>
      <c r="P29" s="128"/>
      <c r="Q29" s="128"/>
      <c r="R29" s="128">
        <v>2130505</v>
      </c>
      <c r="S29" s="128">
        <v>2130505</v>
      </c>
      <c r="T29" s="128" t="s">
        <v>35</v>
      </c>
      <c r="U29" s="196"/>
      <c r="V29" s="171" t="s">
        <v>1273</v>
      </c>
      <c r="W29" s="128">
        <v>164</v>
      </c>
    </row>
    <row r="30" ht="24" spans="1:23">
      <c r="A30" s="129">
        <f>IF(B30="","",COUNTA(B$7:B30))</f>
        <v>8</v>
      </c>
      <c r="B30" s="129" t="s">
        <v>1274</v>
      </c>
      <c r="C30" s="129" t="s">
        <v>1275</v>
      </c>
      <c r="D30" s="129">
        <v>2020.05</v>
      </c>
      <c r="E30" s="129" t="s">
        <v>31</v>
      </c>
      <c r="F30" s="129" t="s">
        <v>1276</v>
      </c>
      <c r="G30" s="128" t="s">
        <v>33</v>
      </c>
      <c r="H30" s="128"/>
      <c r="I30" s="128"/>
      <c r="J30" s="128"/>
      <c r="K30" s="131">
        <v>800</v>
      </c>
      <c r="L30" s="126" t="s">
        <v>34</v>
      </c>
      <c r="M30" s="171">
        <f t="shared" si="1"/>
        <v>703.9</v>
      </c>
      <c r="N30" s="128">
        <v>703.9</v>
      </c>
      <c r="O30" s="128"/>
      <c r="P30" s="128"/>
      <c r="Q30" s="128"/>
      <c r="R30" s="128">
        <v>2130505</v>
      </c>
      <c r="S30" s="128">
        <v>2130505</v>
      </c>
      <c r="T30" s="128" t="s">
        <v>35</v>
      </c>
      <c r="U30" s="196"/>
      <c r="V30" s="171" t="s">
        <v>1265</v>
      </c>
      <c r="W30" s="128">
        <v>703.9</v>
      </c>
    </row>
    <row r="31" ht="24" spans="1:23">
      <c r="A31" s="134" t="str">
        <f>IF(B31="","",COUNTA(B$7:B31))</f>
        <v/>
      </c>
      <c r="B31" s="134"/>
      <c r="C31" s="134"/>
      <c r="D31" s="134"/>
      <c r="E31" s="134"/>
      <c r="F31" s="134"/>
      <c r="G31" s="128" t="s">
        <v>33</v>
      </c>
      <c r="H31" s="128"/>
      <c r="I31" s="128"/>
      <c r="J31" s="128"/>
      <c r="K31" s="166"/>
      <c r="L31" s="126" t="s">
        <v>50</v>
      </c>
      <c r="M31" s="171">
        <f t="shared" si="1"/>
        <v>1594</v>
      </c>
      <c r="N31" s="128">
        <v>1594</v>
      </c>
      <c r="O31" s="128"/>
      <c r="P31" s="128"/>
      <c r="Q31" s="128"/>
      <c r="R31" s="128">
        <v>2130505</v>
      </c>
      <c r="S31" s="128">
        <v>2130505</v>
      </c>
      <c r="T31" s="128" t="s">
        <v>35</v>
      </c>
      <c r="U31" s="196"/>
      <c r="V31" s="171" t="s">
        <v>1265</v>
      </c>
      <c r="W31" s="128">
        <v>1594</v>
      </c>
    </row>
    <row r="32" ht="24" spans="1:23">
      <c r="A32" s="129">
        <f>IF(B32="","",COUNTA(B$7:B32))</f>
        <v>9</v>
      </c>
      <c r="B32" s="129" t="s">
        <v>1277</v>
      </c>
      <c r="C32" s="129" t="s">
        <v>1278</v>
      </c>
      <c r="D32" s="129">
        <v>2020.04</v>
      </c>
      <c r="E32" s="129" t="s">
        <v>31</v>
      </c>
      <c r="F32" s="129" t="s">
        <v>1279</v>
      </c>
      <c r="G32" s="128" t="s">
        <v>33</v>
      </c>
      <c r="H32" s="128"/>
      <c r="I32" s="128"/>
      <c r="J32" s="128"/>
      <c r="K32" s="131">
        <v>324</v>
      </c>
      <c r="L32" s="126" t="s">
        <v>34</v>
      </c>
      <c r="M32" s="171">
        <f t="shared" si="1"/>
        <v>148.2</v>
      </c>
      <c r="N32" s="128">
        <v>148.2</v>
      </c>
      <c r="O32" s="128"/>
      <c r="P32" s="128"/>
      <c r="Q32" s="128"/>
      <c r="R32" s="128">
        <v>2130505</v>
      </c>
      <c r="S32" s="128">
        <v>2130505</v>
      </c>
      <c r="T32" s="128" t="s">
        <v>35</v>
      </c>
      <c r="U32" s="196"/>
      <c r="V32" s="171" t="s">
        <v>1280</v>
      </c>
      <c r="W32" s="128">
        <v>148.2</v>
      </c>
    </row>
    <row r="33" ht="24" spans="1:23">
      <c r="A33" s="134" t="str">
        <f>IF(B33="","",COUNTA(B$7:B33))</f>
        <v/>
      </c>
      <c r="B33" s="134"/>
      <c r="C33" s="134"/>
      <c r="D33" s="134"/>
      <c r="E33" s="134"/>
      <c r="F33" s="134"/>
      <c r="G33" s="128" t="s">
        <v>33</v>
      </c>
      <c r="H33" s="128"/>
      <c r="I33" s="128"/>
      <c r="J33" s="128"/>
      <c r="K33" s="166"/>
      <c r="L33" s="126" t="s">
        <v>34</v>
      </c>
      <c r="M33" s="171">
        <f t="shared" si="1"/>
        <v>15.9</v>
      </c>
      <c r="N33" s="128">
        <v>15.9</v>
      </c>
      <c r="O33" s="128"/>
      <c r="P33" s="128"/>
      <c r="Q33" s="128"/>
      <c r="R33" s="128">
        <v>2130505</v>
      </c>
      <c r="S33" s="128">
        <v>2130505</v>
      </c>
      <c r="T33" s="128" t="s">
        <v>35</v>
      </c>
      <c r="U33" s="196"/>
      <c r="V33" s="171" t="s">
        <v>1281</v>
      </c>
      <c r="W33" s="128">
        <v>15.9</v>
      </c>
    </row>
    <row r="34" ht="24" spans="1:23">
      <c r="A34" s="129">
        <f>IF(B34="","",COUNTA(B$7:B34))</f>
        <v>10</v>
      </c>
      <c r="B34" s="129" t="s">
        <v>1282</v>
      </c>
      <c r="C34" s="129" t="s">
        <v>1283</v>
      </c>
      <c r="D34" s="129">
        <v>2020.04</v>
      </c>
      <c r="E34" s="129" t="s">
        <v>31</v>
      </c>
      <c r="F34" s="129" t="s">
        <v>1284</v>
      </c>
      <c r="G34" s="128" t="s">
        <v>33</v>
      </c>
      <c r="H34" s="128"/>
      <c r="I34" s="128"/>
      <c r="J34" s="128"/>
      <c r="K34" s="131">
        <v>196</v>
      </c>
      <c r="L34" s="126" t="s">
        <v>34</v>
      </c>
      <c r="M34" s="171">
        <f t="shared" si="1"/>
        <v>116</v>
      </c>
      <c r="N34" s="128">
        <v>116</v>
      </c>
      <c r="O34" s="128"/>
      <c r="P34" s="128"/>
      <c r="Q34" s="128"/>
      <c r="R34" s="128">
        <v>2130505</v>
      </c>
      <c r="S34" s="128">
        <v>2130505</v>
      </c>
      <c r="T34" s="128" t="s">
        <v>35</v>
      </c>
      <c r="U34" s="196"/>
      <c r="V34" s="171" t="s">
        <v>1280</v>
      </c>
      <c r="W34" s="128">
        <v>116</v>
      </c>
    </row>
    <row r="35" ht="24" spans="1:23">
      <c r="A35" s="134" t="str">
        <f>IF(B35="","",COUNTA(B$7:B35))</f>
        <v/>
      </c>
      <c r="B35" s="134"/>
      <c r="C35" s="134"/>
      <c r="D35" s="134"/>
      <c r="E35" s="134"/>
      <c r="F35" s="134"/>
      <c r="G35" s="128" t="s">
        <v>33</v>
      </c>
      <c r="H35" s="128"/>
      <c r="I35" s="128"/>
      <c r="J35" s="128"/>
      <c r="K35" s="166"/>
      <c r="L35" s="126" t="s">
        <v>87</v>
      </c>
      <c r="M35" s="171">
        <f t="shared" si="1"/>
        <v>208</v>
      </c>
      <c r="N35" s="128">
        <v>208</v>
      </c>
      <c r="O35" s="128"/>
      <c r="P35" s="128"/>
      <c r="Q35" s="128"/>
      <c r="R35" s="128">
        <v>2130505</v>
      </c>
      <c r="S35" s="128">
        <v>2130505</v>
      </c>
      <c r="T35" s="128" t="s">
        <v>35</v>
      </c>
      <c r="U35" s="196"/>
      <c r="V35" s="171" t="s">
        <v>1280</v>
      </c>
      <c r="W35" s="128">
        <v>175.6</v>
      </c>
    </row>
    <row r="36" ht="36" spans="1:23">
      <c r="A36" s="129">
        <f>IF(B36="","",COUNTA(B$7:B36))</f>
        <v>11</v>
      </c>
      <c r="B36" s="129" t="s">
        <v>1285</v>
      </c>
      <c r="C36" s="126" t="s">
        <v>1275</v>
      </c>
      <c r="D36" s="129">
        <v>2020.05</v>
      </c>
      <c r="E36" s="129" t="s">
        <v>31</v>
      </c>
      <c r="F36" s="189" t="s">
        <v>1286</v>
      </c>
      <c r="G36" s="128" t="s">
        <v>33</v>
      </c>
      <c r="H36" s="128"/>
      <c r="I36" s="128"/>
      <c r="J36" s="128"/>
      <c r="K36" s="131">
        <v>400</v>
      </c>
      <c r="L36" s="126" t="s">
        <v>34</v>
      </c>
      <c r="M36" s="171">
        <f t="shared" si="1"/>
        <v>600</v>
      </c>
      <c r="N36" s="128">
        <v>600</v>
      </c>
      <c r="O36" s="128"/>
      <c r="P36" s="128"/>
      <c r="Q36" s="128"/>
      <c r="R36" s="128">
        <v>2130505</v>
      </c>
      <c r="S36" s="128">
        <v>2130505</v>
      </c>
      <c r="T36" s="128" t="s">
        <v>35</v>
      </c>
      <c r="U36" s="196"/>
      <c r="V36" s="171" t="s">
        <v>1265</v>
      </c>
      <c r="W36" s="128">
        <v>600</v>
      </c>
    </row>
    <row r="37" spans="1:23">
      <c r="A37" s="131">
        <f>IF(B37="","",COUNTA(B$7:B37))</f>
        <v>12</v>
      </c>
      <c r="B37" s="129" t="s">
        <v>1287</v>
      </c>
      <c r="C37" s="131" t="s">
        <v>1288</v>
      </c>
      <c r="D37" s="131">
        <v>2020.05</v>
      </c>
      <c r="E37" s="129" t="s">
        <v>31</v>
      </c>
      <c r="F37" s="129" t="s">
        <v>1289</v>
      </c>
      <c r="G37" s="128" t="s">
        <v>33</v>
      </c>
      <c r="H37" s="128"/>
      <c r="I37" s="128"/>
      <c r="J37" s="128"/>
      <c r="K37" s="131">
        <v>1190</v>
      </c>
      <c r="L37" s="126" t="s">
        <v>94</v>
      </c>
      <c r="M37" s="171">
        <f t="shared" si="1"/>
        <v>718.404036</v>
      </c>
      <c r="N37" s="128">
        <v>718.404036</v>
      </c>
      <c r="O37" s="128"/>
      <c r="P37" s="128"/>
      <c r="Q37" s="128"/>
      <c r="R37" s="128">
        <v>2130299</v>
      </c>
      <c r="S37" s="128">
        <v>230505</v>
      </c>
      <c r="T37" s="128" t="s">
        <v>59</v>
      </c>
      <c r="U37" s="196"/>
      <c r="V37" s="171" t="s">
        <v>1290</v>
      </c>
      <c r="W37" s="128">
        <v>718.404036</v>
      </c>
    </row>
    <row r="38" ht="24" spans="1:23">
      <c r="A38" s="166" t="str">
        <f>IF(B38="","",COUNTA(B$7:B38))</f>
        <v/>
      </c>
      <c r="B38" s="134"/>
      <c r="C38" s="166"/>
      <c r="D38" s="166"/>
      <c r="E38" s="134"/>
      <c r="F38" s="134"/>
      <c r="G38" s="128" t="s">
        <v>33</v>
      </c>
      <c r="H38" s="128"/>
      <c r="I38" s="128"/>
      <c r="J38" s="128"/>
      <c r="K38" s="166"/>
      <c r="L38" s="126" t="s">
        <v>113</v>
      </c>
      <c r="M38" s="171">
        <f t="shared" si="1"/>
        <v>494.79</v>
      </c>
      <c r="N38" s="128"/>
      <c r="O38" s="128">
        <v>494.79</v>
      </c>
      <c r="P38" s="128"/>
      <c r="Q38" s="128"/>
      <c r="R38" s="128">
        <v>2210105</v>
      </c>
      <c r="S38" s="128">
        <v>2130505</v>
      </c>
      <c r="T38" s="128" t="s">
        <v>59</v>
      </c>
      <c r="U38" s="196"/>
      <c r="V38" s="171" t="s">
        <v>1291</v>
      </c>
      <c r="W38" s="128">
        <v>494.79</v>
      </c>
    </row>
    <row r="39" ht="24" spans="1:23">
      <c r="A39" s="166" t="str">
        <f>IF(B39="","",COUNTA(B$7:B39))</f>
        <v/>
      </c>
      <c r="B39" s="134"/>
      <c r="C39" s="166"/>
      <c r="D39" s="166"/>
      <c r="E39" s="134"/>
      <c r="F39" s="134"/>
      <c r="G39" s="128" t="s">
        <v>33</v>
      </c>
      <c r="H39" s="128"/>
      <c r="I39" s="128"/>
      <c r="J39" s="128"/>
      <c r="K39" s="166"/>
      <c r="L39" s="126" t="s">
        <v>131</v>
      </c>
      <c r="M39" s="171">
        <f t="shared" si="1"/>
        <v>55.21</v>
      </c>
      <c r="N39" s="128">
        <v>55.21</v>
      </c>
      <c r="O39" s="128"/>
      <c r="P39" s="128"/>
      <c r="Q39" s="128"/>
      <c r="R39" s="128">
        <v>2210105</v>
      </c>
      <c r="S39" s="128">
        <v>2130505</v>
      </c>
      <c r="T39" s="128" t="s">
        <v>59</v>
      </c>
      <c r="U39" s="196"/>
      <c r="V39" s="171" t="s">
        <v>1291</v>
      </c>
      <c r="W39" s="128">
        <v>55.21</v>
      </c>
    </row>
    <row r="40" ht="60" spans="1:23">
      <c r="A40" s="129">
        <f>IF(B40="","",COUNTA(B$7:B40))</f>
        <v>13</v>
      </c>
      <c r="B40" s="129" t="s">
        <v>1292</v>
      </c>
      <c r="C40" s="126" t="s">
        <v>1293</v>
      </c>
      <c r="D40" s="129">
        <v>2020.05</v>
      </c>
      <c r="E40" s="129" t="s">
        <v>31</v>
      </c>
      <c r="F40" s="189" t="s">
        <v>1294</v>
      </c>
      <c r="G40" s="128" t="s">
        <v>33</v>
      </c>
      <c r="H40" s="128"/>
      <c r="I40" s="128"/>
      <c r="J40" s="128"/>
      <c r="K40" s="131">
        <v>16</v>
      </c>
      <c r="L40" s="126" t="s">
        <v>36</v>
      </c>
      <c r="M40" s="171">
        <f t="shared" si="1"/>
        <v>400</v>
      </c>
      <c r="N40" s="128"/>
      <c r="O40" s="128">
        <v>400</v>
      </c>
      <c r="P40" s="128"/>
      <c r="Q40" s="128"/>
      <c r="R40" s="128">
        <v>2130505</v>
      </c>
      <c r="S40" s="128">
        <v>2130505</v>
      </c>
      <c r="T40" s="128" t="s">
        <v>35</v>
      </c>
      <c r="U40" s="196"/>
      <c r="V40" s="171" t="s">
        <v>1259</v>
      </c>
      <c r="W40" s="128">
        <v>349.16193</v>
      </c>
    </row>
    <row r="41" ht="120" spans="1:23">
      <c r="A41" s="129">
        <f>IF(B41="","",COUNTA(B$7:B41))</f>
        <v>14</v>
      </c>
      <c r="B41" s="129" t="s">
        <v>1295</v>
      </c>
      <c r="C41" s="126" t="s">
        <v>1296</v>
      </c>
      <c r="D41" s="129">
        <v>2020.06</v>
      </c>
      <c r="E41" s="129" t="s">
        <v>31</v>
      </c>
      <c r="F41" s="189" t="s">
        <v>1297</v>
      </c>
      <c r="G41" s="128" t="s">
        <v>33</v>
      </c>
      <c r="H41" s="128"/>
      <c r="I41" s="128"/>
      <c r="J41" s="128"/>
      <c r="K41" s="131">
        <v>104</v>
      </c>
      <c r="L41" s="126" t="s">
        <v>36</v>
      </c>
      <c r="M41" s="171">
        <f t="shared" si="1"/>
        <v>300.93</v>
      </c>
      <c r="N41" s="128"/>
      <c r="O41" s="128">
        <v>300.93</v>
      </c>
      <c r="P41" s="128"/>
      <c r="Q41" s="128"/>
      <c r="R41" s="128">
        <v>2130505</v>
      </c>
      <c r="S41" s="128">
        <v>2130505</v>
      </c>
      <c r="T41" s="128" t="s">
        <v>35</v>
      </c>
      <c r="U41" s="196"/>
      <c r="V41" s="171" t="s">
        <v>1259</v>
      </c>
      <c r="W41" s="128">
        <v>238.231725</v>
      </c>
    </row>
    <row r="42" ht="132" spans="1:23">
      <c r="A42" s="129">
        <f>IF(B42="","",COUNTA(B$7:B42))</f>
        <v>15</v>
      </c>
      <c r="B42" s="129" t="s">
        <v>1298</v>
      </c>
      <c r="C42" s="126" t="s">
        <v>1299</v>
      </c>
      <c r="D42" s="129">
        <v>2021.06</v>
      </c>
      <c r="E42" s="129" t="s">
        <v>31</v>
      </c>
      <c r="F42" s="189" t="s">
        <v>1300</v>
      </c>
      <c r="G42" s="128" t="s">
        <v>33</v>
      </c>
      <c r="H42" s="128"/>
      <c r="I42" s="128"/>
      <c r="J42" s="128"/>
      <c r="K42" s="131">
        <v>20</v>
      </c>
      <c r="L42" s="126" t="s">
        <v>131</v>
      </c>
      <c r="M42" s="171">
        <f t="shared" si="1"/>
        <v>480</v>
      </c>
      <c r="N42" s="128">
        <v>480</v>
      </c>
      <c r="O42" s="128"/>
      <c r="P42" s="128"/>
      <c r="Q42" s="128"/>
      <c r="R42" s="128">
        <v>2210105</v>
      </c>
      <c r="S42" s="128">
        <v>2130505</v>
      </c>
      <c r="T42" s="128" t="s">
        <v>59</v>
      </c>
      <c r="U42" s="196"/>
      <c r="V42" s="171" t="s">
        <v>1259</v>
      </c>
      <c r="W42" s="128">
        <v>133.9178</v>
      </c>
    </row>
    <row r="43" ht="60" spans="1:23">
      <c r="A43" s="129">
        <f>IF(B43="","",COUNTA(B$7:B43))</f>
        <v>16</v>
      </c>
      <c r="B43" s="129" t="s">
        <v>1301</v>
      </c>
      <c r="C43" s="126" t="s">
        <v>1302</v>
      </c>
      <c r="D43" s="129">
        <v>2020.05</v>
      </c>
      <c r="E43" s="129" t="s">
        <v>31</v>
      </c>
      <c r="F43" s="189" t="s">
        <v>1303</v>
      </c>
      <c r="G43" s="128" t="s">
        <v>33</v>
      </c>
      <c r="H43" s="128"/>
      <c r="I43" s="128"/>
      <c r="J43" s="128"/>
      <c r="K43" s="131">
        <v>340</v>
      </c>
      <c r="L43" s="126" t="s">
        <v>36</v>
      </c>
      <c r="M43" s="171">
        <f t="shared" si="1"/>
        <v>181.83</v>
      </c>
      <c r="N43" s="128"/>
      <c r="O43" s="128">
        <v>181.83</v>
      </c>
      <c r="P43" s="128"/>
      <c r="Q43" s="128"/>
      <c r="R43" s="128">
        <v>2130505</v>
      </c>
      <c r="S43" s="128">
        <v>2130505</v>
      </c>
      <c r="T43" s="128" t="s">
        <v>35</v>
      </c>
      <c r="U43" s="196"/>
      <c r="V43" s="171" t="s">
        <v>1259</v>
      </c>
      <c r="W43" s="128">
        <v>149.570094</v>
      </c>
    </row>
    <row r="44" ht="72" spans="1:23">
      <c r="A44" s="129">
        <f>IF(B44="","",COUNTA(B$7:B44))</f>
        <v>17</v>
      </c>
      <c r="B44" s="129" t="s">
        <v>1304</v>
      </c>
      <c r="C44" s="126" t="s">
        <v>1305</v>
      </c>
      <c r="D44" s="129">
        <v>2020.06</v>
      </c>
      <c r="E44" s="129" t="s">
        <v>117</v>
      </c>
      <c r="F44" s="189" t="s">
        <v>1306</v>
      </c>
      <c r="G44" s="128" t="s">
        <v>33</v>
      </c>
      <c r="H44" s="128"/>
      <c r="I44" s="128"/>
      <c r="J44" s="128"/>
      <c r="K44" s="131">
        <v>2078</v>
      </c>
      <c r="L44" s="126" t="s">
        <v>131</v>
      </c>
      <c r="M44" s="171">
        <f t="shared" si="1"/>
        <v>570</v>
      </c>
      <c r="N44" s="128">
        <v>570</v>
      </c>
      <c r="O44" s="128"/>
      <c r="P44" s="128"/>
      <c r="Q44" s="128"/>
      <c r="R44" s="128">
        <v>2210105</v>
      </c>
      <c r="S44" s="128">
        <v>2130505</v>
      </c>
      <c r="T44" s="128" t="s">
        <v>59</v>
      </c>
      <c r="U44" s="196"/>
      <c r="V44" s="171" t="s">
        <v>1307</v>
      </c>
      <c r="W44" s="128">
        <v>570</v>
      </c>
    </row>
    <row r="45" ht="24" spans="1:23">
      <c r="A45" s="131">
        <f>IF(B45="","",COUNTA(B$7:B45))</f>
        <v>18</v>
      </c>
      <c r="B45" s="129" t="s">
        <v>1308</v>
      </c>
      <c r="C45" s="131" t="s">
        <v>1309</v>
      </c>
      <c r="D45" s="131">
        <v>2020.06</v>
      </c>
      <c r="E45" s="129" t="s">
        <v>1054</v>
      </c>
      <c r="F45" s="129" t="s">
        <v>1310</v>
      </c>
      <c r="G45" s="128" t="s">
        <v>33</v>
      </c>
      <c r="H45" s="128"/>
      <c r="I45" s="128"/>
      <c r="J45" s="128"/>
      <c r="K45" s="131">
        <v>50</v>
      </c>
      <c r="L45" s="126" t="s">
        <v>36</v>
      </c>
      <c r="M45" s="171">
        <f t="shared" si="1"/>
        <v>992.045</v>
      </c>
      <c r="N45" s="128"/>
      <c r="O45" s="128">
        <v>992.045</v>
      </c>
      <c r="P45" s="128"/>
      <c r="Q45" s="128"/>
      <c r="R45" s="128">
        <v>2130505</v>
      </c>
      <c r="S45" s="128">
        <v>2130505</v>
      </c>
      <c r="T45" s="128" t="s">
        <v>35</v>
      </c>
      <c r="U45" s="196"/>
      <c r="V45" s="171" t="s">
        <v>1265</v>
      </c>
      <c r="W45" s="128">
        <v>992.045</v>
      </c>
    </row>
    <row r="46" ht="24" spans="1:23">
      <c r="A46" s="166" t="str">
        <f>IF(B46="","",COUNTA(B$7:B46))</f>
        <v/>
      </c>
      <c r="B46" s="134"/>
      <c r="C46" s="166"/>
      <c r="D46" s="166"/>
      <c r="E46" s="134"/>
      <c r="F46" s="134"/>
      <c r="G46" s="128" t="s">
        <v>33</v>
      </c>
      <c r="H46" s="128"/>
      <c r="I46" s="128"/>
      <c r="J46" s="128"/>
      <c r="K46" s="166"/>
      <c r="L46" s="126" t="s">
        <v>34</v>
      </c>
      <c r="M46" s="171">
        <f t="shared" si="1"/>
        <v>166.25</v>
      </c>
      <c r="N46" s="128">
        <v>166.25</v>
      </c>
      <c r="O46" s="128"/>
      <c r="P46" s="128"/>
      <c r="Q46" s="128"/>
      <c r="R46" s="128">
        <v>2130505</v>
      </c>
      <c r="S46" s="128">
        <v>2130505</v>
      </c>
      <c r="T46" s="128" t="s">
        <v>35</v>
      </c>
      <c r="U46" s="196"/>
      <c r="V46" s="171" t="s">
        <v>1311</v>
      </c>
      <c r="W46" s="128">
        <v>166.25</v>
      </c>
    </row>
    <row r="47" ht="24" spans="1:23">
      <c r="A47" s="166" t="str">
        <f>IF(B47="","",COUNTA(B$7:B47))</f>
        <v/>
      </c>
      <c r="B47" s="134"/>
      <c r="C47" s="166"/>
      <c r="D47" s="166"/>
      <c r="E47" s="134"/>
      <c r="F47" s="134"/>
      <c r="G47" s="128" t="s">
        <v>33</v>
      </c>
      <c r="H47" s="128"/>
      <c r="I47" s="128"/>
      <c r="J47" s="128"/>
      <c r="K47" s="166"/>
      <c r="L47" s="126" t="s">
        <v>113</v>
      </c>
      <c r="M47" s="171">
        <f t="shared" si="1"/>
        <v>91.073142</v>
      </c>
      <c r="N47" s="128"/>
      <c r="O47" s="128">
        <v>91.073142</v>
      </c>
      <c r="P47" s="128"/>
      <c r="Q47" s="128"/>
      <c r="R47" s="128">
        <v>2210105</v>
      </c>
      <c r="S47" s="128">
        <v>2130505</v>
      </c>
      <c r="T47" s="128" t="s">
        <v>59</v>
      </c>
      <c r="U47" s="196"/>
      <c r="V47" s="171" t="s">
        <v>1265</v>
      </c>
      <c r="W47" s="128">
        <v>91.073142</v>
      </c>
    </row>
    <row r="48" ht="24" spans="1:23">
      <c r="A48" s="166" t="str">
        <f>IF(B48="","",COUNTA(B$7:B48))</f>
        <v/>
      </c>
      <c r="B48" s="134"/>
      <c r="C48" s="166"/>
      <c r="D48" s="166"/>
      <c r="E48" s="134"/>
      <c r="F48" s="134"/>
      <c r="G48" s="128" t="s">
        <v>33</v>
      </c>
      <c r="H48" s="128"/>
      <c r="I48" s="128"/>
      <c r="J48" s="128"/>
      <c r="K48" s="166"/>
      <c r="L48" s="126" t="s">
        <v>34</v>
      </c>
      <c r="M48" s="171">
        <f t="shared" si="1"/>
        <v>95.8</v>
      </c>
      <c r="N48" s="128">
        <v>95.8</v>
      </c>
      <c r="O48" s="128"/>
      <c r="P48" s="128"/>
      <c r="Q48" s="128"/>
      <c r="R48" s="128">
        <v>2130505</v>
      </c>
      <c r="S48" s="128">
        <v>2130505</v>
      </c>
      <c r="T48" s="128" t="s">
        <v>35</v>
      </c>
      <c r="U48" s="196"/>
      <c r="V48" s="171" t="s">
        <v>1265</v>
      </c>
      <c r="W48" s="128">
        <v>95.8</v>
      </c>
    </row>
    <row r="49" ht="96" spans="1:23">
      <c r="A49" s="129">
        <f>IF(B49="","",COUNTA(B$7:B49))</f>
        <v>19</v>
      </c>
      <c r="B49" s="129" t="s">
        <v>1312</v>
      </c>
      <c r="C49" s="126" t="s">
        <v>1313</v>
      </c>
      <c r="D49" s="129">
        <v>2020.06</v>
      </c>
      <c r="E49" s="129" t="s">
        <v>1054</v>
      </c>
      <c r="F49" s="189" t="s">
        <v>1314</v>
      </c>
      <c r="G49" s="128" t="s">
        <v>33</v>
      </c>
      <c r="H49" s="128"/>
      <c r="I49" s="128"/>
      <c r="J49" s="128"/>
      <c r="K49" s="131">
        <v>40</v>
      </c>
      <c r="L49" s="126" t="s">
        <v>36</v>
      </c>
      <c r="M49" s="171">
        <f t="shared" si="1"/>
        <v>720</v>
      </c>
      <c r="N49" s="128"/>
      <c r="O49" s="128">
        <v>720</v>
      </c>
      <c r="P49" s="128"/>
      <c r="Q49" s="128"/>
      <c r="R49" s="128">
        <v>2130505</v>
      </c>
      <c r="S49" s="128">
        <v>2130505</v>
      </c>
      <c r="T49" s="128" t="s">
        <v>35</v>
      </c>
      <c r="U49" s="196"/>
      <c r="V49" s="171" t="s">
        <v>1280</v>
      </c>
      <c r="W49" s="128">
        <v>720</v>
      </c>
    </row>
    <row r="50" ht="24" spans="1:23">
      <c r="A50" s="129">
        <f>IF(B50="","",COUNTA(B$7:B50))</f>
        <v>20</v>
      </c>
      <c r="B50" s="129" t="s">
        <v>1315</v>
      </c>
      <c r="C50" s="129" t="s">
        <v>1316</v>
      </c>
      <c r="D50" s="129">
        <v>2020.06</v>
      </c>
      <c r="E50" s="129" t="s">
        <v>1054</v>
      </c>
      <c r="F50" s="129" t="s">
        <v>1317</v>
      </c>
      <c r="G50" s="128" t="s">
        <v>33</v>
      </c>
      <c r="H50" s="128"/>
      <c r="I50" s="128"/>
      <c r="J50" s="128"/>
      <c r="K50" s="131">
        <v>50</v>
      </c>
      <c r="L50" s="126" t="s">
        <v>36</v>
      </c>
      <c r="M50" s="171">
        <f t="shared" si="1"/>
        <v>420</v>
      </c>
      <c r="N50" s="128"/>
      <c r="O50" s="128">
        <v>420</v>
      </c>
      <c r="P50" s="128"/>
      <c r="Q50" s="128"/>
      <c r="R50" s="128">
        <v>2130505</v>
      </c>
      <c r="S50" s="128">
        <v>2130505</v>
      </c>
      <c r="T50" s="128" t="s">
        <v>35</v>
      </c>
      <c r="U50" s="196"/>
      <c r="V50" s="171" t="s">
        <v>1318</v>
      </c>
      <c r="W50" s="128">
        <v>420</v>
      </c>
    </row>
    <row r="51" ht="24" spans="1:23">
      <c r="A51" s="134" t="str">
        <f>IF(B51="","",COUNTA(B$7:B51))</f>
        <v/>
      </c>
      <c r="B51" s="134"/>
      <c r="C51" s="134"/>
      <c r="D51" s="134"/>
      <c r="E51" s="134"/>
      <c r="F51" s="134"/>
      <c r="G51" s="128" t="s">
        <v>33</v>
      </c>
      <c r="H51" s="128"/>
      <c r="I51" s="128"/>
      <c r="J51" s="128"/>
      <c r="K51" s="166"/>
      <c r="L51" s="126" t="s">
        <v>34</v>
      </c>
      <c r="M51" s="171">
        <f t="shared" si="1"/>
        <v>689.37</v>
      </c>
      <c r="N51" s="128">
        <v>689.37</v>
      </c>
      <c r="O51" s="128"/>
      <c r="P51" s="128"/>
      <c r="Q51" s="128"/>
      <c r="R51" s="128">
        <v>2130505</v>
      </c>
      <c r="S51" s="128">
        <v>2130505</v>
      </c>
      <c r="T51" s="128" t="s">
        <v>35</v>
      </c>
      <c r="U51" s="196"/>
      <c r="V51" s="171" t="s">
        <v>1259</v>
      </c>
      <c r="W51" s="128">
        <v>479.217734</v>
      </c>
    </row>
    <row r="52" ht="72" spans="1:23">
      <c r="A52" s="129">
        <f>IF(B52="","",COUNTA(B$7:B52))</f>
        <v>21</v>
      </c>
      <c r="B52" s="129" t="s">
        <v>1319</v>
      </c>
      <c r="C52" s="126" t="s">
        <v>1320</v>
      </c>
      <c r="D52" s="129">
        <v>2020.06</v>
      </c>
      <c r="E52" s="129" t="s">
        <v>1054</v>
      </c>
      <c r="F52" s="189" t="s">
        <v>1321</v>
      </c>
      <c r="G52" s="128" t="s">
        <v>33</v>
      </c>
      <c r="H52" s="128"/>
      <c r="I52" s="128"/>
      <c r="J52" s="128"/>
      <c r="K52" s="131">
        <v>20</v>
      </c>
      <c r="L52" s="126" t="s">
        <v>36</v>
      </c>
      <c r="M52" s="171">
        <f t="shared" si="1"/>
        <v>268.98</v>
      </c>
      <c r="N52" s="128"/>
      <c r="O52" s="128">
        <v>268.98</v>
      </c>
      <c r="P52" s="128"/>
      <c r="Q52" s="128"/>
      <c r="R52" s="128">
        <v>2130505</v>
      </c>
      <c r="S52" s="128">
        <v>2130505</v>
      </c>
      <c r="T52" s="128" t="s">
        <v>35</v>
      </c>
      <c r="U52" s="196"/>
      <c r="V52" s="171" t="s">
        <v>1259</v>
      </c>
      <c r="W52" s="128">
        <v>220.214304</v>
      </c>
    </row>
    <row r="53" ht="48" spans="1:23">
      <c r="A53" s="129">
        <f>IF(B53="","",COUNTA(B$7:B53))</f>
        <v>22</v>
      </c>
      <c r="B53" s="129" t="s">
        <v>1322</v>
      </c>
      <c r="C53" s="126" t="s">
        <v>1323</v>
      </c>
      <c r="D53" s="129">
        <v>2020.06</v>
      </c>
      <c r="E53" s="129" t="s">
        <v>1054</v>
      </c>
      <c r="F53" s="189" t="s">
        <v>1324</v>
      </c>
      <c r="G53" s="128" t="s">
        <v>33</v>
      </c>
      <c r="H53" s="128"/>
      <c r="I53" s="128"/>
      <c r="J53" s="128"/>
      <c r="K53" s="131">
        <v>10</v>
      </c>
      <c r="L53" s="126" t="s">
        <v>36</v>
      </c>
      <c r="M53" s="171">
        <f t="shared" si="1"/>
        <v>200</v>
      </c>
      <c r="N53" s="128"/>
      <c r="O53" s="128">
        <v>200</v>
      </c>
      <c r="P53" s="128"/>
      <c r="Q53" s="128"/>
      <c r="R53" s="128">
        <v>2130505</v>
      </c>
      <c r="S53" s="128">
        <v>2130505</v>
      </c>
      <c r="T53" s="128" t="s">
        <v>35</v>
      </c>
      <c r="U53" s="196"/>
      <c r="V53" s="171" t="s">
        <v>1259</v>
      </c>
      <c r="W53" s="128">
        <v>141.6463</v>
      </c>
    </row>
    <row r="54" ht="72" spans="1:23">
      <c r="A54" s="129">
        <f>IF(B54="","",COUNTA(B$7:B54))</f>
        <v>23</v>
      </c>
      <c r="B54" s="129" t="s">
        <v>1325</v>
      </c>
      <c r="C54" s="126" t="s">
        <v>1326</v>
      </c>
      <c r="D54" s="129">
        <v>2020.06</v>
      </c>
      <c r="E54" s="129" t="s">
        <v>1054</v>
      </c>
      <c r="F54" s="189" t="s">
        <v>1327</v>
      </c>
      <c r="G54" s="128" t="s">
        <v>33</v>
      </c>
      <c r="H54" s="128"/>
      <c r="I54" s="128"/>
      <c r="J54" s="128"/>
      <c r="K54" s="131">
        <v>15</v>
      </c>
      <c r="L54" s="126" t="s">
        <v>34</v>
      </c>
      <c r="M54" s="171">
        <f t="shared" si="1"/>
        <v>299.16</v>
      </c>
      <c r="N54" s="128">
        <v>299.16</v>
      </c>
      <c r="O54" s="128"/>
      <c r="P54" s="128"/>
      <c r="Q54" s="128"/>
      <c r="R54" s="128">
        <v>2130505</v>
      </c>
      <c r="S54" s="128">
        <v>2130505</v>
      </c>
      <c r="T54" s="128" t="s">
        <v>35</v>
      </c>
      <c r="U54" s="196"/>
      <c r="V54" s="171" t="s">
        <v>1259</v>
      </c>
      <c r="W54" s="128">
        <v>242.0645</v>
      </c>
    </row>
    <row r="55" ht="180" spans="1:23">
      <c r="A55" s="129">
        <f>IF(B55="","",COUNTA(B$7:B55))</f>
        <v>24</v>
      </c>
      <c r="B55" s="129" t="s">
        <v>1328</v>
      </c>
      <c r="C55" s="126" t="s">
        <v>1329</v>
      </c>
      <c r="D55" s="129">
        <v>2020.06</v>
      </c>
      <c r="E55" s="129" t="s">
        <v>172</v>
      </c>
      <c r="F55" s="189" t="s">
        <v>1330</v>
      </c>
      <c r="G55" s="128"/>
      <c r="H55" s="128" t="s">
        <v>33</v>
      </c>
      <c r="I55" s="128"/>
      <c r="J55" s="128"/>
      <c r="K55" s="131">
        <v>5604</v>
      </c>
      <c r="L55" s="126" t="s">
        <v>58</v>
      </c>
      <c r="M55" s="171">
        <f t="shared" si="1"/>
        <v>3018.3</v>
      </c>
      <c r="N55" s="128">
        <v>3018.3</v>
      </c>
      <c r="O55" s="128"/>
      <c r="P55" s="128"/>
      <c r="Q55" s="128"/>
      <c r="R55" s="128">
        <v>2140602</v>
      </c>
      <c r="S55" s="128">
        <v>2130504</v>
      </c>
      <c r="T55" s="128" t="s">
        <v>59</v>
      </c>
      <c r="U55" s="196"/>
      <c r="V55" s="171" t="s">
        <v>1259</v>
      </c>
      <c r="W55" s="128">
        <v>2640.406389</v>
      </c>
    </row>
    <row r="56" ht="72" spans="1:23">
      <c r="A56" s="129">
        <f>IF(B56="","",COUNTA(B$7:B56))</f>
        <v>25</v>
      </c>
      <c r="B56" s="129" t="s">
        <v>1331</v>
      </c>
      <c r="C56" s="126" t="s">
        <v>1305</v>
      </c>
      <c r="D56" s="129">
        <v>2020.05</v>
      </c>
      <c r="E56" s="129" t="s">
        <v>168</v>
      </c>
      <c r="F56" s="189" t="s">
        <v>1332</v>
      </c>
      <c r="G56" s="128"/>
      <c r="H56" s="128" t="s">
        <v>33</v>
      </c>
      <c r="I56" s="128"/>
      <c r="J56" s="128"/>
      <c r="K56" s="131">
        <v>190</v>
      </c>
      <c r="L56" s="126" t="s">
        <v>236</v>
      </c>
      <c r="M56" s="171">
        <f t="shared" si="1"/>
        <v>657</v>
      </c>
      <c r="N56" s="128">
        <v>657</v>
      </c>
      <c r="O56" s="128"/>
      <c r="P56" s="128"/>
      <c r="Q56" s="128"/>
      <c r="R56" s="128">
        <v>2130504</v>
      </c>
      <c r="S56" s="128">
        <v>2130504</v>
      </c>
      <c r="T56" s="128" t="s">
        <v>35</v>
      </c>
      <c r="U56" s="196"/>
      <c r="V56" s="171" t="s">
        <v>1259</v>
      </c>
      <c r="W56" s="128">
        <v>360.952564</v>
      </c>
    </row>
    <row r="57" ht="84" spans="1:23">
      <c r="A57" s="129">
        <f>IF(B57="","",COUNTA(B$7:B57))</f>
        <v>26</v>
      </c>
      <c r="B57" s="129" t="s">
        <v>1333</v>
      </c>
      <c r="C57" s="126" t="s">
        <v>1334</v>
      </c>
      <c r="D57" s="129">
        <v>2020.06</v>
      </c>
      <c r="E57" s="129" t="s">
        <v>1335</v>
      </c>
      <c r="F57" s="189" t="s">
        <v>1336</v>
      </c>
      <c r="G57" s="128"/>
      <c r="H57" s="128" t="s">
        <v>33</v>
      </c>
      <c r="I57" s="128"/>
      <c r="J57" s="128"/>
      <c r="K57" s="131">
        <v>821</v>
      </c>
      <c r="L57" s="126" t="s">
        <v>236</v>
      </c>
      <c r="M57" s="171">
        <f t="shared" si="1"/>
        <v>3602</v>
      </c>
      <c r="N57" s="128">
        <v>3602</v>
      </c>
      <c r="O57" s="128"/>
      <c r="P57" s="128"/>
      <c r="Q57" s="128"/>
      <c r="R57" s="128">
        <v>2130504</v>
      </c>
      <c r="S57" s="128">
        <v>2130504</v>
      </c>
      <c r="T57" s="128" t="s">
        <v>35</v>
      </c>
      <c r="U57" s="196"/>
      <c r="V57" s="171" t="s">
        <v>1280</v>
      </c>
      <c r="W57" s="128">
        <v>3602</v>
      </c>
    </row>
    <row r="58" ht="48" spans="1:23">
      <c r="A58" s="129">
        <f>IF(B58="","",COUNTA(B$7:B58))</f>
        <v>27</v>
      </c>
      <c r="B58" s="129" t="s">
        <v>1337</v>
      </c>
      <c r="C58" s="126" t="s">
        <v>1338</v>
      </c>
      <c r="D58" s="129">
        <v>2020.06</v>
      </c>
      <c r="E58" s="129" t="s">
        <v>168</v>
      </c>
      <c r="F58" s="189" t="s">
        <v>1339</v>
      </c>
      <c r="G58" s="128"/>
      <c r="H58" s="128" t="s">
        <v>33</v>
      </c>
      <c r="I58" s="128"/>
      <c r="J58" s="128"/>
      <c r="K58" s="131">
        <v>158</v>
      </c>
      <c r="L58" s="195" t="s">
        <v>65</v>
      </c>
      <c r="M58" s="171">
        <f t="shared" si="1"/>
        <v>526.71</v>
      </c>
      <c r="N58" s="128">
        <v>526.71</v>
      </c>
      <c r="O58" s="128"/>
      <c r="P58" s="128"/>
      <c r="Q58" s="128"/>
      <c r="R58" s="128">
        <v>2130335</v>
      </c>
      <c r="S58" s="128">
        <v>2130504</v>
      </c>
      <c r="T58" s="128" t="s">
        <v>59</v>
      </c>
      <c r="U58" s="196"/>
      <c r="V58" s="171" t="s">
        <v>1259</v>
      </c>
      <c r="W58" s="128">
        <v>469.361693</v>
      </c>
    </row>
    <row r="59" ht="84" spans="1:23">
      <c r="A59" s="129">
        <f>IF(B59="","",COUNTA(B$7:B59))</f>
        <v>28</v>
      </c>
      <c r="B59" s="129" t="s">
        <v>1340</v>
      </c>
      <c r="C59" s="126" t="s">
        <v>1341</v>
      </c>
      <c r="D59" s="129">
        <v>2020.06</v>
      </c>
      <c r="E59" s="129" t="s">
        <v>168</v>
      </c>
      <c r="F59" s="189" t="s">
        <v>1342</v>
      </c>
      <c r="G59" s="128"/>
      <c r="H59" s="128" t="s">
        <v>33</v>
      </c>
      <c r="I59" s="128"/>
      <c r="J59" s="128"/>
      <c r="K59" s="131">
        <v>457</v>
      </c>
      <c r="L59" s="195" t="s">
        <v>65</v>
      </c>
      <c r="M59" s="171">
        <f t="shared" si="1"/>
        <v>448.13</v>
      </c>
      <c r="N59" s="128">
        <v>448.13</v>
      </c>
      <c r="O59" s="128"/>
      <c r="P59" s="128"/>
      <c r="Q59" s="128"/>
      <c r="R59" s="128">
        <v>2130335</v>
      </c>
      <c r="S59" s="128">
        <v>2130504</v>
      </c>
      <c r="T59" s="128" t="s">
        <v>59</v>
      </c>
      <c r="U59" s="196"/>
      <c r="V59" s="171" t="s">
        <v>1259</v>
      </c>
      <c r="W59" s="128">
        <v>376.894252</v>
      </c>
    </row>
    <row r="60" ht="36" spans="1:23">
      <c r="A60" s="129">
        <f>IF(B60="","",COUNTA(B$7:B60))</f>
        <v>29</v>
      </c>
      <c r="B60" s="129" t="s">
        <v>1343</v>
      </c>
      <c r="C60" s="126" t="s">
        <v>1344</v>
      </c>
      <c r="D60" s="129">
        <v>2020.06</v>
      </c>
      <c r="E60" s="129" t="s">
        <v>168</v>
      </c>
      <c r="F60" s="189" t="s">
        <v>1345</v>
      </c>
      <c r="G60" s="128"/>
      <c r="H60" s="128" t="s">
        <v>33</v>
      </c>
      <c r="I60" s="128"/>
      <c r="J60" s="128"/>
      <c r="K60" s="131">
        <v>1583</v>
      </c>
      <c r="L60" s="195" t="s">
        <v>65</v>
      </c>
      <c r="M60" s="171">
        <f t="shared" si="1"/>
        <v>271.03</v>
      </c>
      <c r="N60" s="128">
        <v>271.03</v>
      </c>
      <c r="O60" s="128"/>
      <c r="P60" s="128"/>
      <c r="Q60" s="128"/>
      <c r="R60" s="128">
        <v>2130335</v>
      </c>
      <c r="S60" s="128">
        <v>2130504</v>
      </c>
      <c r="T60" s="128" t="s">
        <v>59</v>
      </c>
      <c r="U60" s="196"/>
      <c r="V60" s="171" t="s">
        <v>1259</v>
      </c>
      <c r="W60" s="128">
        <v>225.6107</v>
      </c>
    </row>
    <row r="61" spans="1:23">
      <c r="A61" s="131">
        <f>IF(B61="","",COUNTA(B$7:B61))</f>
        <v>30</v>
      </c>
      <c r="B61" s="129" t="s">
        <v>1346</v>
      </c>
      <c r="C61" s="131" t="s">
        <v>1347</v>
      </c>
      <c r="D61" s="131">
        <v>2020.06</v>
      </c>
      <c r="E61" s="129" t="s">
        <v>168</v>
      </c>
      <c r="F61" s="129" t="s">
        <v>1348</v>
      </c>
      <c r="G61" s="128"/>
      <c r="H61" s="128" t="s">
        <v>33</v>
      </c>
      <c r="I61" s="128"/>
      <c r="J61" s="128"/>
      <c r="K61" s="131">
        <v>1022</v>
      </c>
      <c r="L61" s="126" t="s">
        <v>112</v>
      </c>
      <c r="M61" s="171">
        <f t="shared" si="1"/>
        <v>7.56</v>
      </c>
      <c r="N61" s="128"/>
      <c r="O61" s="128">
        <v>7.56</v>
      </c>
      <c r="P61" s="128"/>
      <c r="Q61" s="128"/>
      <c r="R61" s="128">
        <v>2130310</v>
      </c>
      <c r="S61" s="128">
        <v>2130504</v>
      </c>
      <c r="T61" s="128" t="s">
        <v>59</v>
      </c>
      <c r="U61" s="196"/>
      <c r="V61" s="171" t="s">
        <v>1259</v>
      </c>
      <c r="W61" s="128">
        <v>0</v>
      </c>
    </row>
    <row r="62" ht="24" spans="1:23">
      <c r="A62" s="166" t="str">
        <f>IF(B62="","",COUNTA(B$7:B62))</f>
        <v/>
      </c>
      <c r="B62" s="134"/>
      <c r="C62" s="166"/>
      <c r="D62" s="166"/>
      <c r="E62" s="134"/>
      <c r="F62" s="134"/>
      <c r="G62" s="128"/>
      <c r="H62" s="128" t="s">
        <v>33</v>
      </c>
      <c r="I62" s="128"/>
      <c r="J62" s="128"/>
      <c r="K62" s="166"/>
      <c r="L62" s="195" t="s">
        <v>34</v>
      </c>
      <c r="M62" s="171">
        <f t="shared" si="1"/>
        <v>629.519242</v>
      </c>
      <c r="N62" s="128">
        <v>629.519242</v>
      </c>
      <c r="O62" s="128"/>
      <c r="P62" s="128"/>
      <c r="Q62" s="128"/>
      <c r="R62" s="128">
        <v>2130335</v>
      </c>
      <c r="S62" s="128">
        <v>2130504</v>
      </c>
      <c r="T62" s="128" t="s">
        <v>59</v>
      </c>
      <c r="U62" s="196"/>
      <c r="V62" s="171" t="s">
        <v>1259</v>
      </c>
      <c r="W62" s="128">
        <v>629.189081</v>
      </c>
    </row>
    <row r="63" ht="24" spans="1:23">
      <c r="A63" s="166" t="str">
        <f>IF(B63="","",COUNTA(B$7:B63))</f>
        <v/>
      </c>
      <c r="B63" s="134"/>
      <c r="C63" s="166"/>
      <c r="D63" s="166"/>
      <c r="E63" s="134"/>
      <c r="F63" s="134"/>
      <c r="G63" s="128"/>
      <c r="H63" s="128" t="s">
        <v>33</v>
      </c>
      <c r="I63" s="128"/>
      <c r="J63" s="128"/>
      <c r="K63" s="166"/>
      <c r="L63" s="126" t="s">
        <v>113</v>
      </c>
      <c r="M63" s="171">
        <f t="shared" si="1"/>
        <v>73.336858</v>
      </c>
      <c r="N63" s="128"/>
      <c r="O63" s="128">
        <v>73.336858</v>
      </c>
      <c r="P63" s="128"/>
      <c r="Q63" s="128"/>
      <c r="R63" s="128">
        <v>2210105</v>
      </c>
      <c r="S63" s="128">
        <v>2130504</v>
      </c>
      <c r="T63" s="128" t="s">
        <v>59</v>
      </c>
      <c r="U63" s="196"/>
      <c r="V63" s="171" t="s">
        <v>1318</v>
      </c>
      <c r="W63" s="128">
        <v>73.336858</v>
      </c>
    </row>
    <row r="64" ht="24" spans="1:23">
      <c r="A64" s="166" t="str">
        <f>IF(B64="","",COUNTA(B$7:B64))</f>
        <v/>
      </c>
      <c r="B64" s="134"/>
      <c r="C64" s="166"/>
      <c r="D64" s="166"/>
      <c r="E64" s="134"/>
      <c r="F64" s="134"/>
      <c r="G64" s="128"/>
      <c r="H64" s="128" t="s">
        <v>33</v>
      </c>
      <c r="I64" s="128"/>
      <c r="J64" s="128"/>
      <c r="K64" s="166"/>
      <c r="L64" s="126" t="s">
        <v>66</v>
      </c>
      <c r="M64" s="171">
        <f t="shared" si="1"/>
        <v>31.9</v>
      </c>
      <c r="N64" s="128"/>
      <c r="O64" s="128">
        <v>31.9</v>
      </c>
      <c r="P64" s="128"/>
      <c r="Q64" s="128"/>
      <c r="R64" s="128">
        <v>2110402</v>
      </c>
      <c r="S64" s="128">
        <v>2130504</v>
      </c>
      <c r="T64" s="128" t="s">
        <v>59</v>
      </c>
      <c r="U64" s="196"/>
      <c r="V64" s="171" t="s">
        <v>1349</v>
      </c>
      <c r="W64" s="128">
        <v>31.9</v>
      </c>
    </row>
    <row r="65" ht="24" spans="1:23">
      <c r="A65" s="166" t="str">
        <f>IF(B65="","",COUNTA(B$7:B65))</f>
        <v/>
      </c>
      <c r="B65" s="134"/>
      <c r="C65" s="166"/>
      <c r="D65" s="166"/>
      <c r="E65" s="134"/>
      <c r="F65" s="134"/>
      <c r="G65" s="128"/>
      <c r="H65" s="128" t="s">
        <v>33</v>
      </c>
      <c r="I65" s="128"/>
      <c r="J65" s="128"/>
      <c r="K65" s="166"/>
      <c r="L65" s="126" t="s">
        <v>96</v>
      </c>
      <c r="M65" s="171">
        <f t="shared" si="1"/>
        <v>40.9</v>
      </c>
      <c r="N65" s="128">
        <v>40.9</v>
      </c>
      <c r="O65" s="128"/>
      <c r="P65" s="128"/>
      <c r="Q65" s="128"/>
      <c r="R65" s="128">
        <v>2110402</v>
      </c>
      <c r="S65" s="128">
        <v>2130504</v>
      </c>
      <c r="T65" s="128" t="s">
        <v>59</v>
      </c>
      <c r="U65" s="196"/>
      <c r="V65" s="171" t="s">
        <v>1259</v>
      </c>
      <c r="W65" s="128">
        <v>27.189668</v>
      </c>
    </row>
    <row r="66" ht="24" spans="1:23">
      <c r="A66" s="131">
        <f>IF(B66="","",COUNTA(B$7:B66))</f>
        <v>31</v>
      </c>
      <c r="B66" s="129" t="s">
        <v>1350</v>
      </c>
      <c r="C66" s="131" t="s">
        <v>1351</v>
      </c>
      <c r="D66" s="131">
        <v>2020.02</v>
      </c>
      <c r="E66" s="129" t="s">
        <v>31</v>
      </c>
      <c r="F66" s="129" t="s">
        <v>1352</v>
      </c>
      <c r="G66" s="128" t="s">
        <v>33</v>
      </c>
      <c r="H66" s="128"/>
      <c r="I66" s="128"/>
      <c r="J66" s="128"/>
      <c r="K66" s="131">
        <v>252</v>
      </c>
      <c r="L66" s="126" t="s">
        <v>77</v>
      </c>
      <c r="M66" s="171">
        <f t="shared" si="1"/>
        <v>99.97</v>
      </c>
      <c r="N66" s="128"/>
      <c r="O66" s="128">
        <v>99.97</v>
      </c>
      <c r="P66" s="128"/>
      <c r="Q66" s="128"/>
      <c r="R66" s="128">
        <v>2130199</v>
      </c>
      <c r="S66" s="128">
        <v>2130505</v>
      </c>
      <c r="T66" s="128" t="s">
        <v>59</v>
      </c>
      <c r="U66" s="196"/>
      <c r="V66" s="171" t="s">
        <v>1291</v>
      </c>
      <c r="W66" s="128">
        <v>99.97</v>
      </c>
    </row>
    <row r="67" ht="13.5" spans="1:23">
      <c r="A67" s="166" t="str">
        <f>IF(B67="","",COUNTA(B$7:B67))</f>
        <v/>
      </c>
      <c r="B67" s="134"/>
      <c r="C67" s="166"/>
      <c r="D67" s="166"/>
      <c r="E67" s="134"/>
      <c r="F67" s="134"/>
      <c r="G67" s="128" t="s">
        <v>33</v>
      </c>
      <c r="H67" s="128"/>
      <c r="I67" s="128"/>
      <c r="J67" s="128"/>
      <c r="K67" s="166"/>
      <c r="L67" s="126" t="s">
        <v>114</v>
      </c>
      <c r="M67" s="171">
        <f t="shared" si="1"/>
        <v>74.925315</v>
      </c>
      <c r="N67" s="128"/>
      <c r="O67" s="128">
        <v>74.925315</v>
      </c>
      <c r="P67" s="128"/>
      <c r="Q67" s="128"/>
      <c r="R67" s="128">
        <v>2130199</v>
      </c>
      <c r="S67" s="128">
        <v>2130505</v>
      </c>
      <c r="T67" s="128" t="s">
        <v>59</v>
      </c>
      <c r="U67" s="196"/>
      <c r="V67" s="171" t="s">
        <v>1291</v>
      </c>
      <c r="W67" s="197">
        <v>74.925315</v>
      </c>
    </row>
    <row r="68" ht="60" spans="1:23">
      <c r="A68" s="129">
        <f>IF(B68="","",COUNTA(B$7:B68))</f>
        <v>32</v>
      </c>
      <c r="B68" s="129" t="s">
        <v>1353</v>
      </c>
      <c r="C68" s="126" t="s">
        <v>1354</v>
      </c>
      <c r="D68" s="129">
        <v>2020.02</v>
      </c>
      <c r="E68" s="129" t="s">
        <v>31</v>
      </c>
      <c r="F68" s="189" t="s">
        <v>1355</v>
      </c>
      <c r="G68" s="128" t="s">
        <v>33</v>
      </c>
      <c r="H68" s="128"/>
      <c r="I68" s="128"/>
      <c r="J68" s="128"/>
      <c r="K68" s="131">
        <v>100</v>
      </c>
      <c r="L68" s="126" t="s">
        <v>100</v>
      </c>
      <c r="M68" s="171">
        <f t="shared" si="1"/>
        <v>500</v>
      </c>
      <c r="N68" s="128">
        <v>500</v>
      </c>
      <c r="O68" s="128"/>
      <c r="P68" s="128"/>
      <c r="Q68" s="128"/>
      <c r="R68" s="128">
        <v>2300225</v>
      </c>
      <c r="S68" s="128">
        <v>2130505</v>
      </c>
      <c r="T68" s="128" t="s">
        <v>59</v>
      </c>
      <c r="U68" s="196"/>
      <c r="V68" s="171" t="s">
        <v>1259</v>
      </c>
      <c r="W68" s="197">
        <v>413.874911</v>
      </c>
    </row>
    <row r="69" ht="24" spans="1:23">
      <c r="A69" s="131">
        <f>IF(B69="","",COUNTA(B$7:B69))</f>
        <v>33</v>
      </c>
      <c r="B69" s="129" t="s">
        <v>1356</v>
      </c>
      <c r="C69" s="131" t="s">
        <v>1357</v>
      </c>
      <c r="D69" s="131">
        <v>2020.03</v>
      </c>
      <c r="E69" s="129" t="s">
        <v>83</v>
      </c>
      <c r="F69" s="129" t="s">
        <v>1358</v>
      </c>
      <c r="G69" s="128" t="s">
        <v>33</v>
      </c>
      <c r="H69" s="128"/>
      <c r="I69" s="128"/>
      <c r="J69" s="128"/>
      <c r="K69" s="131"/>
      <c r="L69" s="126" t="s">
        <v>95</v>
      </c>
      <c r="M69" s="171">
        <f t="shared" si="1"/>
        <v>260</v>
      </c>
      <c r="N69" s="128">
        <v>260</v>
      </c>
      <c r="O69" s="128"/>
      <c r="P69" s="128"/>
      <c r="Q69" s="128"/>
      <c r="R69" s="128">
        <v>2130706</v>
      </c>
      <c r="S69" s="128">
        <v>2130505</v>
      </c>
      <c r="T69" s="128" t="s">
        <v>59</v>
      </c>
      <c r="U69" s="196"/>
      <c r="V69" s="171" t="s">
        <v>1259</v>
      </c>
      <c r="W69" s="197">
        <v>0</v>
      </c>
    </row>
    <row r="70" ht="24" spans="1:23">
      <c r="A70" s="166" t="str">
        <f>IF(B70="","",COUNTA(B$7:B70))</f>
        <v/>
      </c>
      <c r="B70" s="134"/>
      <c r="C70" s="166"/>
      <c r="D70" s="166"/>
      <c r="E70" s="134"/>
      <c r="F70" s="134"/>
      <c r="G70" s="128" t="s">
        <v>33</v>
      </c>
      <c r="H70" s="128"/>
      <c r="I70" s="128"/>
      <c r="J70" s="128"/>
      <c r="K70" s="166"/>
      <c r="L70" s="126" t="s">
        <v>96</v>
      </c>
      <c r="M70" s="171">
        <f t="shared" si="1"/>
        <v>207.35</v>
      </c>
      <c r="N70" s="128">
        <v>207.35</v>
      </c>
      <c r="O70" s="128"/>
      <c r="P70" s="128"/>
      <c r="Q70" s="128"/>
      <c r="R70" s="128">
        <v>2110402</v>
      </c>
      <c r="S70" s="128">
        <v>2130505</v>
      </c>
      <c r="T70" s="128" t="s">
        <v>59</v>
      </c>
      <c r="U70" s="196"/>
      <c r="V70" s="171" t="s">
        <v>1259</v>
      </c>
      <c r="W70" s="197">
        <v>0</v>
      </c>
    </row>
    <row r="71" ht="24" spans="1:23">
      <c r="A71" s="166" t="str">
        <f>IF(B71="","",COUNTA(B$7:B71))</f>
        <v/>
      </c>
      <c r="B71" s="134"/>
      <c r="C71" s="166"/>
      <c r="D71" s="166"/>
      <c r="E71" s="134"/>
      <c r="F71" s="134"/>
      <c r="G71" s="128" t="s">
        <v>33</v>
      </c>
      <c r="H71" s="128"/>
      <c r="I71" s="128"/>
      <c r="J71" s="128"/>
      <c r="K71" s="166"/>
      <c r="L71" s="126" t="s">
        <v>189</v>
      </c>
      <c r="M71" s="171">
        <f t="shared" ref="M71:M89" si="2">SUM(N71:Q71)</f>
        <v>207.35</v>
      </c>
      <c r="N71" s="128"/>
      <c r="O71" s="128">
        <v>207.35</v>
      </c>
      <c r="P71" s="128"/>
      <c r="Q71" s="128"/>
      <c r="R71" s="128">
        <v>2130599</v>
      </c>
      <c r="S71" s="128">
        <v>2130505</v>
      </c>
      <c r="T71" s="128" t="s">
        <v>59</v>
      </c>
      <c r="U71" s="196"/>
      <c r="V71" s="171" t="s">
        <v>1259</v>
      </c>
      <c r="W71" s="197">
        <v>0</v>
      </c>
    </row>
    <row r="72" ht="13.5" spans="1:23">
      <c r="A72" s="166" t="str">
        <f>IF(B72="","",COUNTA(B$7:B72))</f>
        <v/>
      </c>
      <c r="B72" s="134"/>
      <c r="C72" s="166"/>
      <c r="D72" s="166"/>
      <c r="E72" s="134"/>
      <c r="F72" s="134"/>
      <c r="G72" s="128" t="s">
        <v>33</v>
      </c>
      <c r="H72" s="128"/>
      <c r="I72" s="128"/>
      <c r="J72" s="128"/>
      <c r="K72" s="166"/>
      <c r="L72" s="126" t="s">
        <v>100</v>
      </c>
      <c r="M72" s="171">
        <f t="shared" si="2"/>
        <v>77.87</v>
      </c>
      <c r="N72" s="128">
        <v>77.87</v>
      </c>
      <c r="O72" s="128"/>
      <c r="P72" s="128"/>
      <c r="Q72" s="128"/>
      <c r="R72" s="128">
        <v>2300225</v>
      </c>
      <c r="S72" s="128">
        <v>2130505</v>
      </c>
      <c r="T72" s="128" t="s">
        <v>59</v>
      </c>
      <c r="U72" s="196"/>
      <c r="V72" s="171" t="s">
        <v>1259</v>
      </c>
      <c r="W72" s="197">
        <v>10</v>
      </c>
    </row>
    <row r="73" ht="240" spans="1:23">
      <c r="A73" s="129">
        <f>IF(B73="","",COUNTA(B$7:B73))</f>
        <v>34</v>
      </c>
      <c r="B73" s="129" t="s">
        <v>1359</v>
      </c>
      <c r="C73" s="126" t="s">
        <v>1360</v>
      </c>
      <c r="D73" s="129">
        <v>2020.02</v>
      </c>
      <c r="E73" s="129" t="s">
        <v>117</v>
      </c>
      <c r="F73" s="189" t="s">
        <v>1361</v>
      </c>
      <c r="G73" s="128" t="s">
        <v>33</v>
      </c>
      <c r="H73" s="128"/>
      <c r="I73" s="128"/>
      <c r="J73" s="128"/>
      <c r="K73" s="131">
        <v>2042</v>
      </c>
      <c r="L73" s="126" t="s">
        <v>93</v>
      </c>
      <c r="M73" s="171">
        <f t="shared" si="2"/>
        <v>183.503592</v>
      </c>
      <c r="N73" s="128">
        <v>183.503592</v>
      </c>
      <c r="O73" s="128"/>
      <c r="P73" s="128"/>
      <c r="Q73" s="128"/>
      <c r="R73" s="128">
        <v>2130236</v>
      </c>
      <c r="S73" s="128">
        <v>2130505</v>
      </c>
      <c r="T73" s="128" t="s">
        <v>59</v>
      </c>
      <c r="U73" s="196"/>
      <c r="V73" s="171" t="s">
        <v>1259</v>
      </c>
      <c r="W73" s="197">
        <v>16.71899</v>
      </c>
    </row>
    <row r="74" ht="13.5" spans="1:23">
      <c r="A74" s="129">
        <f>IF(B74="","",COUNTA(B$7:B74))</f>
        <v>35</v>
      </c>
      <c r="B74" s="129" t="s">
        <v>1362</v>
      </c>
      <c r="C74" s="129" t="s">
        <v>1363</v>
      </c>
      <c r="D74" s="129">
        <v>2020.02</v>
      </c>
      <c r="E74" s="129" t="s">
        <v>31</v>
      </c>
      <c r="F74" s="129" t="s">
        <v>1364</v>
      </c>
      <c r="G74" s="128" t="s">
        <v>33</v>
      </c>
      <c r="H74" s="128"/>
      <c r="I74" s="128"/>
      <c r="J74" s="128"/>
      <c r="K74" s="131">
        <v>360</v>
      </c>
      <c r="L74" s="126" t="s">
        <v>99</v>
      </c>
      <c r="M74" s="171">
        <f t="shared" si="2"/>
        <v>213</v>
      </c>
      <c r="N74" s="128">
        <v>213</v>
      </c>
      <c r="O74" s="128"/>
      <c r="P74" s="128"/>
      <c r="Q74" s="128"/>
      <c r="R74" s="128">
        <v>2130199</v>
      </c>
      <c r="S74" s="128">
        <v>2130505</v>
      </c>
      <c r="T74" s="128" t="s">
        <v>59</v>
      </c>
      <c r="U74" s="196"/>
      <c r="V74" s="171" t="s">
        <v>1252</v>
      </c>
      <c r="W74" s="197">
        <v>213</v>
      </c>
    </row>
    <row r="75" ht="24" spans="1:23">
      <c r="A75" s="134" t="str">
        <f>IF(B75="","",COUNTA(B$7:B75))</f>
        <v/>
      </c>
      <c r="B75" s="134"/>
      <c r="C75" s="134"/>
      <c r="D75" s="134"/>
      <c r="E75" s="134"/>
      <c r="F75" s="134"/>
      <c r="G75" s="128" t="s">
        <v>33</v>
      </c>
      <c r="H75" s="128"/>
      <c r="I75" s="128"/>
      <c r="J75" s="128"/>
      <c r="K75" s="166"/>
      <c r="L75" s="126" t="s">
        <v>97</v>
      </c>
      <c r="M75" s="171">
        <f t="shared" si="2"/>
        <v>73.320365</v>
      </c>
      <c r="N75" s="128">
        <v>73.320365</v>
      </c>
      <c r="O75" s="128"/>
      <c r="P75" s="128"/>
      <c r="Q75" s="128"/>
      <c r="R75" s="128">
        <v>2130135</v>
      </c>
      <c r="S75" s="128">
        <v>2130505</v>
      </c>
      <c r="T75" s="128" t="s">
        <v>59</v>
      </c>
      <c r="U75" s="196"/>
      <c r="V75" s="171" t="s">
        <v>1259</v>
      </c>
      <c r="W75" s="197">
        <v>1.625881</v>
      </c>
    </row>
    <row r="76" ht="84" spans="1:23">
      <c r="A76" s="129">
        <f>IF(B76="","",COUNTA(B$7:B76))</f>
        <v>36</v>
      </c>
      <c r="B76" s="129" t="s">
        <v>1365</v>
      </c>
      <c r="C76" s="126" t="s">
        <v>1256</v>
      </c>
      <c r="D76" s="129">
        <v>2020.03</v>
      </c>
      <c r="E76" s="129" t="s">
        <v>31</v>
      </c>
      <c r="F76" s="189" t="s">
        <v>1366</v>
      </c>
      <c r="G76" s="128" t="s">
        <v>33</v>
      </c>
      <c r="H76" s="128"/>
      <c r="I76" s="128"/>
      <c r="J76" s="128"/>
      <c r="K76" s="131">
        <v>400</v>
      </c>
      <c r="L76" s="126" t="s">
        <v>100</v>
      </c>
      <c r="M76" s="171">
        <f t="shared" si="2"/>
        <v>360</v>
      </c>
      <c r="N76" s="128">
        <v>360</v>
      </c>
      <c r="O76" s="128"/>
      <c r="P76" s="128"/>
      <c r="Q76" s="128"/>
      <c r="R76" s="128">
        <v>2300225</v>
      </c>
      <c r="S76" s="128">
        <v>2130505</v>
      </c>
      <c r="T76" s="128" t="s">
        <v>59</v>
      </c>
      <c r="U76" s="196"/>
      <c r="V76" s="171" t="s">
        <v>1259</v>
      </c>
      <c r="W76" s="197">
        <v>306</v>
      </c>
    </row>
    <row r="77" ht="13.5" spans="1:23">
      <c r="A77" s="131">
        <f>IF(B77="","",COUNTA(B$7:B77))</f>
        <v>37</v>
      </c>
      <c r="B77" s="129" t="s">
        <v>1367</v>
      </c>
      <c r="C77" s="131" t="s">
        <v>1368</v>
      </c>
      <c r="D77" s="131">
        <v>2020.02</v>
      </c>
      <c r="E77" s="129" t="s">
        <v>83</v>
      </c>
      <c r="F77" s="129" t="s">
        <v>1369</v>
      </c>
      <c r="G77" s="128" t="s">
        <v>33</v>
      </c>
      <c r="H77" s="128"/>
      <c r="I77" s="128"/>
      <c r="J77" s="128"/>
      <c r="K77" s="131">
        <v>216</v>
      </c>
      <c r="L77" s="126" t="s">
        <v>114</v>
      </c>
      <c r="M77" s="171">
        <f t="shared" si="2"/>
        <v>38.173297</v>
      </c>
      <c r="N77" s="128"/>
      <c r="O77" s="128">
        <v>38.173297</v>
      </c>
      <c r="P77" s="128"/>
      <c r="Q77" s="128"/>
      <c r="R77" s="128">
        <v>2130199</v>
      </c>
      <c r="S77" s="128">
        <v>2130505</v>
      </c>
      <c r="T77" s="128" t="s">
        <v>59</v>
      </c>
      <c r="U77" s="196"/>
      <c r="V77" s="171" t="s">
        <v>1259</v>
      </c>
      <c r="W77" s="197">
        <v>0</v>
      </c>
    </row>
    <row r="78" ht="24" spans="1:23">
      <c r="A78" s="166" t="str">
        <f>IF(B78="","",COUNTA(B$7:B78))</f>
        <v/>
      </c>
      <c r="B78" s="134"/>
      <c r="C78" s="166"/>
      <c r="D78" s="166"/>
      <c r="E78" s="134"/>
      <c r="F78" s="134"/>
      <c r="G78" s="128" t="s">
        <v>33</v>
      </c>
      <c r="H78" s="128"/>
      <c r="I78" s="128"/>
      <c r="J78" s="128"/>
      <c r="K78" s="166"/>
      <c r="L78" s="126" t="s">
        <v>275</v>
      </c>
      <c r="M78" s="171">
        <f t="shared" si="2"/>
        <v>20</v>
      </c>
      <c r="N78" s="128"/>
      <c r="O78" s="128">
        <v>20</v>
      </c>
      <c r="P78" s="128"/>
      <c r="Q78" s="128"/>
      <c r="R78" s="128">
        <v>2130106</v>
      </c>
      <c r="S78" s="128">
        <v>2130505</v>
      </c>
      <c r="T78" s="128" t="s">
        <v>59</v>
      </c>
      <c r="U78" s="196"/>
      <c r="V78" s="171" t="s">
        <v>1259</v>
      </c>
      <c r="W78" s="197">
        <v>15.743358</v>
      </c>
    </row>
    <row r="79" ht="24" spans="1:23">
      <c r="A79" s="166" t="str">
        <f>IF(B79="","",COUNTA(B$7:B79))</f>
        <v/>
      </c>
      <c r="B79" s="134"/>
      <c r="C79" s="166"/>
      <c r="D79" s="166"/>
      <c r="E79" s="134"/>
      <c r="F79" s="134"/>
      <c r="G79" s="128" t="s">
        <v>33</v>
      </c>
      <c r="H79" s="128"/>
      <c r="I79" s="128"/>
      <c r="J79" s="128"/>
      <c r="K79" s="166"/>
      <c r="L79" s="126" t="s">
        <v>97</v>
      </c>
      <c r="M79" s="171">
        <f t="shared" si="2"/>
        <v>8.679635</v>
      </c>
      <c r="N79" s="128">
        <v>8.679635</v>
      </c>
      <c r="O79" s="128"/>
      <c r="P79" s="128"/>
      <c r="Q79" s="128"/>
      <c r="R79" s="128">
        <v>2130135</v>
      </c>
      <c r="S79" s="128">
        <v>2130505</v>
      </c>
      <c r="T79" s="128" t="s">
        <v>59</v>
      </c>
      <c r="U79" s="196"/>
      <c r="V79" s="171" t="s">
        <v>1370</v>
      </c>
      <c r="W79" s="197">
        <v>8.679635</v>
      </c>
    </row>
    <row r="80" ht="24" spans="1:23">
      <c r="A80" s="166" t="str">
        <f>IF(B80="","",COUNTA(B$7:B80))</f>
        <v/>
      </c>
      <c r="B80" s="134"/>
      <c r="C80" s="166"/>
      <c r="D80" s="166"/>
      <c r="E80" s="134"/>
      <c r="F80" s="134"/>
      <c r="G80" s="128" t="s">
        <v>33</v>
      </c>
      <c r="H80" s="128"/>
      <c r="I80" s="128"/>
      <c r="J80" s="128"/>
      <c r="K80" s="166"/>
      <c r="L80" s="126" t="s">
        <v>93</v>
      </c>
      <c r="M80" s="171">
        <f t="shared" si="2"/>
        <v>81.266408</v>
      </c>
      <c r="N80" s="128">
        <v>81.266408</v>
      </c>
      <c r="O80" s="128"/>
      <c r="P80" s="128"/>
      <c r="Q80" s="128"/>
      <c r="R80" s="128">
        <v>2130236</v>
      </c>
      <c r="S80" s="128">
        <v>2130505</v>
      </c>
      <c r="T80" s="128" t="s">
        <v>59</v>
      </c>
      <c r="U80" s="196"/>
      <c r="V80" s="171" t="s">
        <v>1370</v>
      </c>
      <c r="W80" s="197">
        <v>81.266408</v>
      </c>
    </row>
    <row r="81" ht="13.5" spans="1:23">
      <c r="A81" s="166" t="str">
        <f>IF(B81="","",COUNTA(B$7:B81))</f>
        <v/>
      </c>
      <c r="B81" s="134"/>
      <c r="C81" s="166"/>
      <c r="D81" s="166"/>
      <c r="E81" s="134"/>
      <c r="F81" s="134"/>
      <c r="G81" s="128" t="s">
        <v>33</v>
      </c>
      <c r="H81" s="128"/>
      <c r="I81" s="128"/>
      <c r="J81" s="128"/>
      <c r="K81" s="166"/>
      <c r="L81" s="126" t="s">
        <v>100</v>
      </c>
      <c r="M81" s="171">
        <f t="shared" si="2"/>
        <v>6.37</v>
      </c>
      <c r="N81" s="128">
        <v>6.37</v>
      </c>
      <c r="O81" s="128"/>
      <c r="P81" s="128"/>
      <c r="Q81" s="128"/>
      <c r="R81" s="128">
        <v>2300225</v>
      </c>
      <c r="S81" s="128">
        <v>2130505</v>
      </c>
      <c r="T81" s="128" t="s">
        <v>59</v>
      </c>
      <c r="U81" s="196"/>
      <c r="V81" s="171" t="s">
        <v>1370</v>
      </c>
      <c r="W81" s="197">
        <v>6.37</v>
      </c>
    </row>
    <row r="82" ht="13.5" spans="1:23">
      <c r="A82" s="166" t="str">
        <f>IF(B82="","",COUNTA(B$7:B82))</f>
        <v/>
      </c>
      <c r="B82" s="134"/>
      <c r="C82" s="166"/>
      <c r="D82" s="166"/>
      <c r="E82" s="134"/>
      <c r="F82" s="134"/>
      <c r="G82" s="128" t="s">
        <v>33</v>
      </c>
      <c r="H82" s="128"/>
      <c r="I82" s="128"/>
      <c r="J82" s="128"/>
      <c r="K82" s="166"/>
      <c r="L82" s="126" t="s">
        <v>94</v>
      </c>
      <c r="M82" s="171">
        <f t="shared" si="2"/>
        <v>13.795964</v>
      </c>
      <c r="N82" s="128">
        <v>13.795964</v>
      </c>
      <c r="O82" s="128"/>
      <c r="P82" s="128"/>
      <c r="Q82" s="128"/>
      <c r="R82" s="128">
        <v>2130299</v>
      </c>
      <c r="S82" s="128">
        <v>2130505</v>
      </c>
      <c r="T82" s="128" t="s">
        <v>59</v>
      </c>
      <c r="U82" s="196"/>
      <c r="V82" s="171" t="s">
        <v>1370</v>
      </c>
      <c r="W82" s="197">
        <v>13.795964</v>
      </c>
    </row>
    <row r="83" ht="13.5" spans="1:23">
      <c r="A83" s="166" t="str">
        <f>IF(B83="","",COUNTA(B$7:B83))</f>
        <v/>
      </c>
      <c r="B83" s="134"/>
      <c r="C83" s="166"/>
      <c r="D83" s="166"/>
      <c r="E83" s="134"/>
      <c r="F83" s="134"/>
      <c r="G83" s="128" t="s">
        <v>33</v>
      </c>
      <c r="H83" s="128"/>
      <c r="I83" s="128"/>
      <c r="J83" s="128"/>
      <c r="K83" s="166"/>
      <c r="L83" s="126" t="s">
        <v>278</v>
      </c>
      <c r="M83" s="171">
        <f t="shared" si="2"/>
        <v>19.14</v>
      </c>
      <c r="N83" s="128"/>
      <c r="O83" s="128">
        <v>19.14</v>
      </c>
      <c r="P83" s="128"/>
      <c r="Q83" s="128"/>
      <c r="R83" s="128">
        <v>2296011</v>
      </c>
      <c r="S83" s="128">
        <v>2130505</v>
      </c>
      <c r="T83" s="128" t="s">
        <v>59</v>
      </c>
      <c r="U83" s="196"/>
      <c r="V83" s="171" t="s">
        <v>1370</v>
      </c>
      <c r="W83" s="197">
        <v>19.14</v>
      </c>
    </row>
    <row r="84" ht="24" spans="1:23">
      <c r="A84" s="166" t="str">
        <f>IF(B84="","",COUNTA(B$7:B84))</f>
        <v/>
      </c>
      <c r="B84" s="134"/>
      <c r="C84" s="166"/>
      <c r="D84" s="166"/>
      <c r="E84" s="134"/>
      <c r="F84" s="134"/>
      <c r="G84" s="128" t="s">
        <v>33</v>
      </c>
      <c r="H84" s="128"/>
      <c r="I84" s="128"/>
      <c r="J84" s="128"/>
      <c r="K84" s="166"/>
      <c r="L84" s="126" t="s">
        <v>277</v>
      </c>
      <c r="M84" s="171">
        <f t="shared" si="2"/>
        <v>48</v>
      </c>
      <c r="N84" s="128"/>
      <c r="O84" s="128">
        <v>48</v>
      </c>
      <c r="P84" s="128"/>
      <c r="Q84" s="128"/>
      <c r="R84" s="128">
        <v>2130706</v>
      </c>
      <c r="S84" s="128">
        <v>2130505</v>
      </c>
      <c r="T84" s="128" t="s">
        <v>59</v>
      </c>
      <c r="U84" s="196"/>
      <c r="V84" s="171" t="s">
        <v>1370</v>
      </c>
      <c r="W84" s="197">
        <v>48</v>
      </c>
    </row>
    <row r="85" ht="13.5" spans="1:23">
      <c r="A85" s="166" t="str">
        <f>IF(B85="","",COUNTA(B$7:B85))</f>
        <v/>
      </c>
      <c r="B85" s="134"/>
      <c r="C85" s="166"/>
      <c r="D85" s="166"/>
      <c r="E85" s="134"/>
      <c r="F85" s="134"/>
      <c r="G85" s="128" t="s">
        <v>33</v>
      </c>
      <c r="H85" s="128"/>
      <c r="I85" s="128"/>
      <c r="J85" s="128"/>
      <c r="K85" s="166"/>
      <c r="L85" s="126" t="s">
        <v>276</v>
      </c>
      <c r="M85" s="171">
        <f t="shared" si="2"/>
        <v>76.83</v>
      </c>
      <c r="N85" s="128"/>
      <c r="O85" s="128">
        <v>76.83</v>
      </c>
      <c r="P85" s="128"/>
      <c r="Q85" s="128"/>
      <c r="R85" s="128">
        <v>2130299</v>
      </c>
      <c r="S85" s="128">
        <v>2130505</v>
      </c>
      <c r="T85" s="128" t="s">
        <v>59</v>
      </c>
      <c r="U85" s="196"/>
      <c r="V85" s="171" t="s">
        <v>1370</v>
      </c>
      <c r="W85" s="197">
        <v>76.83</v>
      </c>
    </row>
    <row r="86" ht="13.5" spans="1:23">
      <c r="A86" s="166" t="str">
        <f>IF(B86="","",COUNTA(B$7:B86))</f>
        <v/>
      </c>
      <c r="B86" s="134"/>
      <c r="C86" s="166"/>
      <c r="D86" s="166"/>
      <c r="E86" s="134"/>
      <c r="F86" s="134"/>
      <c r="G86" s="128" t="s">
        <v>33</v>
      </c>
      <c r="H86" s="128"/>
      <c r="I86" s="128"/>
      <c r="J86" s="128"/>
      <c r="K86" s="166"/>
      <c r="L86" s="126" t="s">
        <v>1089</v>
      </c>
      <c r="M86" s="171">
        <f t="shared" si="2"/>
        <v>10.934635</v>
      </c>
      <c r="N86" s="128"/>
      <c r="O86" s="128"/>
      <c r="P86" s="128"/>
      <c r="Q86" s="128">
        <v>10.934635</v>
      </c>
      <c r="R86" s="128"/>
      <c r="S86" s="128"/>
      <c r="T86" s="128" t="s">
        <v>35</v>
      </c>
      <c r="U86" s="196"/>
      <c r="V86" s="171" t="s">
        <v>1370</v>
      </c>
      <c r="W86" s="197">
        <v>10.934635</v>
      </c>
    </row>
    <row r="87" ht="84" spans="1:23">
      <c r="A87" s="129">
        <f>IF(B87="","",COUNTA(B$7:B87))</f>
        <v>38</v>
      </c>
      <c r="B87" s="129" t="s">
        <v>1371</v>
      </c>
      <c r="C87" s="126" t="s">
        <v>1372</v>
      </c>
      <c r="D87" s="129">
        <v>2020.06</v>
      </c>
      <c r="E87" s="129" t="s">
        <v>172</v>
      </c>
      <c r="F87" s="189" t="s">
        <v>1373</v>
      </c>
      <c r="G87" s="128"/>
      <c r="H87" s="128" t="s">
        <v>33</v>
      </c>
      <c r="I87" s="128"/>
      <c r="J87" s="128"/>
      <c r="K87" s="131"/>
      <c r="L87" s="126" t="s">
        <v>58</v>
      </c>
      <c r="M87" s="171">
        <f t="shared" si="2"/>
        <v>510</v>
      </c>
      <c r="N87" s="128">
        <v>510</v>
      </c>
      <c r="O87" s="128"/>
      <c r="P87" s="128"/>
      <c r="Q87" s="128"/>
      <c r="R87" s="128">
        <v>2140602</v>
      </c>
      <c r="S87" s="128">
        <v>2130504</v>
      </c>
      <c r="T87" s="128" t="s">
        <v>59</v>
      </c>
      <c r="U87" s="196"/>
      <c r="V87" s="171"/>
      <c r="W87" s="198">
        <v>274.66879</v>
      </c>
    </row>
    <row r="88" ht="14.25" spans="1:23">
      <c r="A88" s="128">
        <f>IF(B88="","",COUNTA(B$7:B88))</f>
        <v>39</v>
      </c>
      <c r="B88" s="126" t="s">
        <v>1374</v>
      </c>
      <c r="C88" s="128" t="s">
        <v>1375</v>
      </c>
      <c r="D88" s="128">
        <v>2020.11</v>
      </c>
      <c r="E88" s="126" t="s">
        <v>1376</v>
      </c>
      <c r="F88" s="126" t="s">
        <v>1377</v>
      </c>
      <c r="G88" s="128"/>
      <c r="H88" s="128" t="s">
        <v>33</v>
      </c>
      <c r="I88" s="128"/>
      <c r="J88" s="128"/>
      <c r="K88" s="131"/>
      <c r="L88" s="126" t="s">
        <v>99</v>
      </c>
      <c r="M88" s="171">
        <f t="shared" si="2"/>
        <v>634</v>
      </c>
      <c r="N88" s="128">
        <v>634</v>
      </c>
      <c r="O88" s="128"/>
      <c r="P88" s="128"/>
      <c r="Q88" s="128"/>
      <c r="R88" s="128">
        <v>2130199</v>
      </c>
      <c r="S88" s="128">
        <v>2130504</v>
      </c>
      <c r="T88" s="128" t="s">
        <v>59</v>
      </c>
      <c r="U88" s="196"/>
      <c r="V88" s="171" t="s">
        <v>1378</v>
      </c>
      <c r="W88" s="198"/>
    </row>
    <row r="89" ht="24" spans="1:23">
      <c r="A89" s="128" t="str">
        <f>IF(B89="","",COUNTA(B$7:B89))</f>
        <v/>
      </c>
      <c r="B89" s="126"/>
      <c r="C89" s="128"/>
      <c r="D89" s="128"/>
      <c r="E89" s="126"/>
      <c r="F89" s="126"/>
      <c r="G89" s="128"/>
      <c r="H89" s="128" t="s">
        <v>33</v>
      </c>
      <c r="I89" s="128"/>
      <c r="J89" s="128"/>
      <c r="K89" s="169"/>
      <c r="L89" s="126" t="s">
        <v>98</v>
      </c>
      <c r="M89" s="171">
        <f t="shared" si="2"/>
        <v>4.2427</v>
      </c>
      <c r="N89" s="128">
        <v>4.2427</v>
      </c>
      <c r="O89" s="128"/>
      <c r="P89" s="128"/>
      <c r="Q89" s="128"/>
      <c r="R89" s="128"/>
      <c r="S89" s="128">
        <v>2130504</v>
      </c>
      <c r="T89" s="128" t="s">
        <v>59</v>
      </c>
      <c r="U89" s="196"/>
      <c r="V89" s="171" t="s">
        <v>1378</v>
      </c>
      <c r="W89" s="198"/>
    </row>
  </sheetData>
  <autoFilter ref="A6:W89">
    <extLst/>
  </autoFilter>
  <mergeCells count="146">
    <mergeCell ref="A2:W2"/>
    <mergeCell ref="B3:D3"/>
    <mergeCell ref="G3:L3"/>
    <mergeCell ref="Q3:R3"/>
    <mergeCell ref="G4:J4"/>
    <mergeCell ref="M4:Q4"/>
    <mergeCell ref="R4:S4"/>
    <mergeCell ref="A6:F6"/>
    <mergeCell ref="A4:A5"/>
    <mergeCell ref="A7:A9"/>
    <mergeCell ref="A10:A16"/>
    <mergeCell ref="A17:A18"/>
    <mergeCell ref="A19:A20"/>
    <mergeCell ref="A21:A24"/>
    <mergeCell ref="A26:A29"/>
    <mergeCell ref="A30:A31"/>
    <mergeCell ref="A32:A33"/>
    <mergeCell ref="A34:A35"/>
    <mergeCell ref="A37:A39"/>
    <mergeCell ref="A45:A48"/>
    <mergeCell ref="A50:A51"/>
    <mergeCell ref="A61:A65"/>
    <mergeCell ref="A66:A67"/>
    <mergeCell ref="A69:A72"/>
    <mergeCell ref="A74:A75"/>
    <mergeCell ref="A77:A86"/>
    <mergeCell ref="A88:A89"/>
    <mergeCell ref="B4:B5"/>
    <mergeCell ref="B7:B9"/>
    <mergeCell ref="B10:B16"/>
    <mergeCell ref="B17:B18"/>
    <mergeCell ref="B19:B20"/>
    <mergeCell ref="B21:B24"/>
    <mergeCell ref="B26:B29"/>
    <mergeCell ref="B30:B31"/>
    <mergeCell ref="B32:B33"/>
    <mergeCell ref="B34:B35"/>
    <mergeCell ref="B37:B39"/>
    <mergeCell ref="B45:B48"/>
    <mergeCell ref="B50:B51"/>
    <mergeCell ref="B61:B65"/>
    <mergeCell ref="B66:B67"/>
    <mergeCell ref="B69:B72"/>
    <mergeCell ref="B74:B75"/>
    <mergeCell ref="B77:B86"/>
    <mergeCell ref="B88:B89"/>
    <mergeCell ref="C4:C5"/>
    <mergeCell ref="C7:C9"/>
    <mergeCell ref="C10:C16"/>
    <mergeCell ref="C17:C18"/>
    <mergeCell ref="C19:C20"/>
    <mergeCell ref="C21:C24"/>
    <mergeCell ref="C26:C29"/>
    <mergeCell ref="C30:C31"/>
    <mergeCell ref="C32:C33"/>
    <mergeCell ref="C34:C35"/>
    <mergeCell ref="C37:C39"/>
    <mergeCell ref="C45:C48"/>
    <mergeCell ref="C50:C51"/>
    <mergeCell ref="C61:C65"/>
    <mergeCell ref="C66:C67"/>
    <mergeCell ref="C69:C72"/>
    <mergeCell ref="C74:C75"/>
    <mergeCell ref="C77:C86"/>
    <mergeCell ref="C88:C89"/>
    <mergeCell ref="D4:D5"/>
    <mergeCell ref="D7:D9"/>
    <mergeCell ref="D10:D16"/>
    <mergeCell ref="D17:D18"/>
    <mergeCell ref="D19:D20"/>
    <mergeCell ref="D21:D24"/>
    <mergeCell ref="D26:D29"/>
    <mergeCell ref="D30:D31"/>
    <mergeCell ref="D32:D33"/>
    <mergeCell ref="D34:D35"/>
    <mergeCell ref="D37:D39"/>
    <mergeCell ref="D45:D48"/>
    <mergeCell ref="D50:D51"/>
    <mergeCell ref="D61:D65"/>
    <mergeCell ref="D66:D67"/>
    <mergeCell ref="D69:D72"/>
    <mergeCell ref="D74:D75"/>
    <mergeCell ref="D77:D86"/>
    <mergeCell ref="D88:D89"/>
    <mergeCell ref="E4:E5"/>
    <mergeCell ref="E7:E9"/>
    <mergeCell ref="E10:E16"/>
    <mergeCell ref="E17:E18"/>
    <mergeCell ref="E19:E20"/>
    <mergeCell ref="E21:E24"/>
    <mergeCell ref="E26:E29"/>
    <mergeCell ref="E30:E31"/>
    <mergeCell ref="E32:E33"/>
    <mergeCell ref="E34:E35"/>
    <mergeCell ref="E37:E39"/>
    <mergeCell ref="E45:E48"/>
    <mergeCell ref="E50:E51"/>
    <mergeCell ref="E61:E65"/>
    <mergeCell ref="E66:E67"/>
    <mergeCell ref="E69:E72"/>
    <mergeCell ref="E74:E75"/>
    <mergeCell ref="E77:E86"/>
    <mergeCell ref="E88:E89"/>
    <mergeCell ref="F4:F5"/>
    <mergeCell ref="F7:F9"/>
    <mergeCell ref="F10:F16"/>
    <mergeCell ref="F17:F18"/>
    <mergeCell ref="F19:F20"/>
    <mergeCell ref="F21:F24"/>
    <mergeCell ref="F26:F29"/>
    <mergeCell ref="F30:F31"/>
    <mergeCell ref="F32:F33"/>
    <mergeCell ref="F34:F35"/>
    <mergeCell ref="F37:F39"/>
    <mergeCell ref="F45:F48"/>
    <mergeCell ref="F50:F51"/>
    <mergeCell ref="F61:F65"/>
    <mergeCell ref="F66:F67"/>
    <mergeCell ref="F69:F72"/>
    <mergeCell ref="F74:F75"/>
    <mergeCell ref="F77:F86"/>
    <mergeCell ref="F88:F89"/>
    <mergeCell ref="K4:K5"/>
    <mergeCell ref="K7:K9"/>
    <mergeCell ref="K10:K16"/>
    <mergeCell ref="K17:K18"/>
    <mergeCell ref="K19:K20"/>
    <mergeCell ref="K21:K24"/>
    <mergeCell ref="K26:K29"/>
    <mergeCell ref="K30:K31"/>
    <mergeCell ref="K32:K33"/>
    <mergeCell ref="K34:K35"/>
    <mergeCell ref="K37:K39"/>
    <mergeCell ref="K45:K48"/>
    <mergeCell ref="K50:K51"/>
    <mergeCell ref="K61:K65"/>
    <mergeCell ref="K66:K67"/>
    <mergeCell ref="K69:K72"/>
    <mergeCell ref="K74:K75"/>
    <mergeCell ref="K77:K86"/>
    <mergeCell ref="K88:K89"/>
    <mergeCell ref="L4:L5"/>
    <mergeCell ref="T4:T5"/>
    <mergeCell ref="U4:U5"/>
    <mergeCell ref="V4:V5"/>
    <mergeCell ref="W4:W5"/>
  </mergeCells>
  <dataValidations count="1">
    <dataValidation type="list" allowBlank="1" showInputMessage="1" showErrorMessage="1" sqref="L6 L24 L38 L7:L23 L25:L29 L30:L37 L39:L86 L87:L89">
      <formula1>INDIRECT(#REF!)</formula1>
    </dataValidation>
  </dataValidations>
  <pageMargins left="0.751388888888889" right="0.751388888888889" top="1" bottom="1" header="0.5" footer="0.5"/>
  <pageSetup paperSize="8" scale="5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29"/>
  <sheetViews>
    <sheetView zoomScale="80" zoomScaleNormal="80" workbookViewId="0">
      <pane xSplit="2" ySplit="6" topLeftCell="C126" activePane="bottomRight" state="frozen"/>
      <selection/>
      <selection pane="topRight"/>
      <selection pane="bottomLeft"/>
      <selection pane="bottomRight" activeCell="A128" sqref="A128:A129"/>
    </sheetView>
  </sheetViews>
  <sheetFormatPr defaultColWidth="9" defaultRowHeight="12"/>
  <cols>
    <col min="1" max="1" width="9" style="4"/>
    <col min="2" max="2" width="15.1416666666667" style="110" customWidth="1"/>
    <col min="3" max="3" width="23.2083333333333" style="110" customWidth="1"/>
    <col min="4" max="4" width="9.99166666666667" style="111" customWidth="1"/>
    <col min="5" max="5" width="7.13333333333333" style="110" customWidth="1"/>
    <col min="6" max="6" width="45.625" style="110" customWidth="1"/>
    <col min="7" max="7" width="9.25833333333333" style="110" customWidth="1"/>
    <col min="8" max="8" width="7.5" style="110" customWidth="1"/>
    <col min="9" max="10" width="8.125" style="110" customWidth="1"/>
    <col min="11" max="11" width="6.125" style="110" customWidth="1"/>
    <col min="12" max="12" width="19.4333333333333" style="110" customWidth="1"/>
    <col min="13" max="13" width="14.3833333333333" style="113" customWidth="1"/>
    <col min="14" max="14" width="13.3833333333333" style="113" customWidth="1"/>
    <col min="15" max="15" width="12.8833333333333" style="113" customWidth="1"/>
    <col min="16" max="16" width="11.125" style="113" customWidth="1"/>
    <col min="17" max="17" width="12.8833333333333" style="113" customWidth="1"/>
    <col min="18" max="18" width="11.625" style="110" customWidth="1"/>
    <col min="19" max="19" width="11.2583333333333" style="110" customWidth="1"/>
    <col min="20" max="20" width="11.7583333333333" style="110" customWidth="1"/>
    <col min="21" max="21" width="9.88333333333333" style="110" customWidth="1"/>
    <col min="22" max="22" width="11.125" style="110" customWidth="1"/>
    <col min="23" max="23" width="14.125" style="110" customWidth="1"/>
    <col min="24" max="16369" width="9" style="109" customWidth="1"/>
    <col min="16370" max="16384" width="9" style="109"/>
  </cols>
  <sheetData>
    <row r="1" s="109" customFormat="1" ht="24" customHeight="1" spans="2:23">
      <c r="B1" s="110"/>
      <c r="C1" s="110"/>
      <c r="D1" s="111"/>
      <c r="E1" s="110"/>
      <c r="F1" s="110"/>
      <c r="G1" s="110"/>
      <c r="H1" s="110"/>
      <c r="I1" s="110"/>
      <c r="J1" s="110"/>
      <c r="K1" s="110"/>
      <c r="L1" s="110"/>
      <c r="M1" s="113"/>
      <c r="N1" s="113"/>
      <c r="O1" s="113"/>
      <c r="P1" s="113"/>
      <c r="Q1" s="113"/>
      <c r="R1" s="110"/>
      <c r="S1" s="110"/>
      <c r="T1" s="110"/>
      <c r="U1" s="110"/>
      <c r="V1" s="110"/>
      <c r="W1" s="110"/>
    </row>
    <row r="2" s="109" customFormat="1" ht="33" customHeight="1" spans="1:23">
      <c r="A2" s="117" t="s">
        <v>282</v>
      </c>
      <c r="B2" s="117"/>
      <c r="C2" s="117"/>
      <c r="D2" s="118"/>
      <c r="E2" s="117"/>
      <c r="F2" s="117"/>
      <c r="G2" s="117"/>
      <c r="H2" s="117"/>
      <c r="I2" s="117"/>
      <c r="J2" s="117"/>
      <c r="K2" s="117"/>
      <c r="L2" s="117"/>
      <c r="M2" s="137"/>
      <c r="N2" s="137"/>
      <c r="O2" s="137"/>
      <c r="P2" s="137"/>
      <c r="Q2" s="137"/>
      <c r="R2" s="117"/>
      <c r="S2" s="117"/>
      <c r="T2" s="117"/>
      <c r="U2" s="117"/>
      <c r="V2" s="117"/>
      <c r="W2" s="117"/>
    </row>
    <row r="3" s="109" customFormat="1" ht="24" customHeight="1" spans="2:23">
      <c r="B3" s="117"/>
      <c r="C3" s="117"/>
      <c r="D3" s="118"/>
      <c r="E3" s="110"/>
      <c r="F3" s="110"/>
      <c r="G3" s="117" t="s">
        <v>0</v>
      </c>
      <c r="H3" s="117"/>
      <c r="I3" s="117"/>
      <c r="J3" s="117"/>
      <c r="K3" s="117"/>
      <c r="L3" s="117"/>
      <c r="M3" s="137"/>
      <c r="N3" s="113"/>
      <c r="O3" s="113"/>
      <c r="P3" s="113"/>
      <c r="Q3" s="137" t="s">
        <v>1</v>
      </c>
      <c r="R3" s="117"/>
      <c r="S3" s="141"/>
      <c r="T3" s="141"/>
      <c r="U3" s="141"/>
      <c r="V3" s="141"/>
      <c r="W3" s="141" t="s">
        <v>2</v>
      </c>
    </row>
    <row r="4" s="109" customFormat="1" ht="20" customHeight="1" spans="1:23">
      <c r="A4" s="120" t="s">
        <v>3</v>
      </c>
      <c r="B4" s="50" t="s">
        <v>4</v>
      </c>
      <c r="C4" s="50" t="s">
        <v>5</v>
      </c>
      <c r="D4" s="121" t="s">
        <v>6</v>
      </c>
      <c r="E4" s="50" t="s">
        <v>7</v>
      </c>
      <c r="F4" s="50" t="s">
        <v>8</v>
      </c>
      <c r="G4" s="50" t="s">
        <v>9</v>
      </c>
      <c r="H4" s="50"/>
      <c r="I4" s="50"/>
      <c r="J4" s="50"/>
      <c r="K4" s="50" t="s">
        <v>10</v>
      </c>
      <c r="L4" s="50" t="s">
        <v>11</v>
      </c>
      <c r="M4" s="138"/>
      <c r="N4" s="138"/>
      <c r="O4" s="138"/>
      <c r="P4" s="138"/>
      <c r="Q4" s="138"/>
      <c r="R4" s="50" t="s">
        <v>12</v>
      </c>
      <c r="S4" s="50"/>
      <c r="T4" s="50" t="s">
        <v>13</v>
      </c>
      <c r="U4" s="50" t="s">
        <v>14</v>
      </c>
      <c r="V4" s="50" t="s">
        <v>15</v>
      </c>
      <c r="W4" s="50" t="s">
        <v>16</v>
      </c>
    </row>
    <row r="5" s="109" customFormat="1" ht="69" customHeight="1" spans="1:23">
      <c r="A5" s="120"/>
      <c r="B5" s="50"/>
      <c r="C5" s="50"/>
      <c r="D5" s="121"/>
      <c r="E5" s="50"/>
      <c r="F5" s="50"/>
      <c r="G5" s="50" t="s">
        <v>17</v>
      </c>
      <c r="H5" s="50" t="s">
        <v>18</v>
      </c>
      <c r="I5" s="50" t="s">
        <v>19</v>
      </c>
      <c r="J5" s="50" t="s">
        <v>20</v>
      </c>
      <c r="K5" s="50"/>
      <c r="L5" s="50"/>
      <c r="M5" s="138" t="s">
        <v>21</v>
      </c>
      <c r="N5" s="138" t="s">
        <v>22</v>
      </c>
      <c r="O5" s="138" t="s">
        <v>23</v>
      </c>
      <c r="P5" s="138" t="s">
        <v>24</v>
      </c>
      <c r="Q5" s="138" t="s">
        <v>25</v>
      </c>
      <c r="R5" s="50" t="s">
        <v>26</v>
      </c>
      <c r="S5" s="50" t="s">
        <v>27</v>
      </c>
      <c r="T5" s="50"/>
      <c r="U5" s="50"/>
      <c r="V5" s="50"/>
      <c r="W5" s="50"/>
    </row>
    <row r="6" s="109" customFormat="1" ht="46" customHeight="1" spans="1:23">
      <c r="A6" s="122" t="s">
        <v>28</v>
      </c>
      <c r="B6" s="123"/>
      <c r="C6" s="123"/>
      <c r="D6" s="124"/>
      <c r="E6" s="123"/>
      <c r="F6" s="154"/>
      <c r="G6" s="126"/>
      <c r="H6" s="126"/>
      <c r="I6" s="126"/>
      <c r="J6" s="126"/>
      <c r="K6" s="126"/>
      <c r="L6" s="126"/>
      <c r="M6" s="139">
        <f t="shared" ref="M6:Q6" si="0">SUBTOTAL(109,M7:M129)</f>
        <v>92226.172454</v>
      </c>
      <c r="N6" s="139">
        <f t="shared" si="0"/>
        <v>80801.592454</v>
      </c>
      <c r="O6" s="139">
        <f t="shared" si="0"/>
        <v>11424.58</v>
      </c>
      <c r="P6" s="139">
        <f t="shared" si="0"/>
        <v>0</v>
      </c>
      <c r="Q6" s="139">
        <f t="shared" si="0"/>
        <v>0</v>
      </c>
      <c r="R6" s="139"/>
      <c r="S6" s="139"/>
      <c r="T6" s="139"/>
      <c r="U6" s="139"/>
      <c r="V6" s="139"/>
      <c r="W6" s="139">
        <f>SUBTOTAL(109,W7:W129)</f>
        <v>83199.012531895</v>
      </c>
    </row>
    <row r="7" ht="31" customHeight="1" spans="1:23">
      <c r="A7" s="129">
        <f>IF(B7="","",COUNTA(B$7:B7))</f>
        <v>1</v>
      </c>
      <c r="B7" s="129" t="s">
        <v>1379</v>
      </c>
      <c r="C7" s="129" t="s">
        <v>1380</v>
      </c>
      <c r="D7" s="129">
        <v>2020.06</v>
      </c>
      <c r="E7" s="129" t="s">
        <v>1381</v>
      </c>
      <c r="F7" s="189" t="s">
        <v>1382</v>
      </c>
      <c r="G7" s="128" t="s">
        <v>33</v>
      </c>
      <c r="H7" s="128"/>
      <c r="I7" s="128"/>
      <c r="J7" s="128"/>
      <c r="K7" s="131">
        <v>30</v>
      </c>
      <c r="L7" s="126" t="s">
        <v>34</v>
      </c>
      <c r="M7" s="139">
        <f t="shared" ref="M7:M70" si="1">N7+O7+P7+Q7</f>
        <v>240</v>
      </c>
      <c r="N7" s="191">
        <v>240</v>
      </c>
      <c r="O7" s="140"/>
      <c r="P7" s="140"/>
      <c r="Q7" s="140"/>
      <c r="R7" s="128">
        <v>2130505</v>
      </c>
      <c r="S7" s="128">
        <v>2130505</v>
      </c>
      <c r="T7" s="128" t="s">
        <v>35</v>
      </c>
      <c r="U7" s="192"/>
      <c r="V7" s="171"/>
      <c r="W7" s="128">
        <v>240</v>
      </c>
    </row>
    <row r="8" ht="31" customHeight="1" spans="1:23">
      <c r="A8" s="134"/>
      <c r="B8" s="134"/>
      <c r="C8" s="132"/>
      <c r="D8" s="134"/>
      <c r="E8" s="134"/>
      <c r="F8" s="190"/>
      <c r="G8" s="128" t="s">
        <v>33</v>
      </c>
      <c r="H8" s="128"/>
      <c r="I8" s="128"/>
      <c r="J8" s="128"/>
      <c r="K8" s="166"/>
      <c r="L8" s="126" t="s">
        <v>34</v>
      </c>
      <c r="M8" s="139">
        <f t="shared" si="1"/>
        <v>165</v>
      </c>
      <c r="N8" s="191">
        <v>165</v>
      </c>
      <c r="O8" s="140"/>
      <c r="P8" s="140"/>
      <c r="Q8" s="140"/>
      <c r="R8" s="128">
        <v>2130599</v>
      </c>
      <c r="S8" s="128">
        <v>2130599</v>
      </c>
      <c r="T8" s="128" t="s">
        <v>35</v>
      </c>
      <c r="U8" s="192"/>
      <c r="V8" s="171"/>
      <c r="W8" s="128">
        <v>164.751622</v>
      </c>
    </row>
    <row r="9" ht="31" customHeight="1" spans="1:23">
      <c r="A9" s="129">
        <f>IF(B9="","",COUNTA(B$7:B9))</f>
        <v>2</v>
      </c>
      <c r="B9" s="129" t="s">
        <v>1383</v>
      </c>
      <c r="C9" s="129" t="s">
        <v>1384</v>
      </c>
      <c r="D9" s="129">
        <v>2020.06</v>
      </c>
      <c r="E9" s="129" t="s">
        <v>1381</v>
      </c>
      <c r="F9" s="129" t="s">
        <v>1385</v>
      </c>
      <c r="G9" s="128" t="s">
        <v>33</v>
      </c>
      <c r="H9" s="128"/>
      <c r="I9" s="128"/>
      <c r="J9" s="128"/>
      <c r="K9" s="128">
        <v>840</v>
      </c>
      <c r="L9" s="126" t="s">
        <v>131</v>
      </c>
      <c r="M9" s="139">
        <f t="shared" si="1"/>
        <v>2489.030454</v>
      </c>
      <c r="N9" s="139">
        <v>2489.030454</v>
      </c>
      <c r="O9" s="140"/>
      <c r="P9" s="140"/>
      <c r="Q9" s="140"/>
      <c r="R9" s="128">
        <v>2210105</v>
      </c>
      <c r="S9" s="128">
        <v>2210105</v>
      </c>
      <c r="T9" s="128" t="s">
        <v>59</v>
      </c>
      <c r="U9" s="175">
        <v>0.553117878666667</v>
      </c>
      <c r="V9" s="171"/>
      <c r="W9" s="193">
        <v>2464.530454</v>
      </c>
    </row>
    <row r="10" ht="31" customHeight="1" spans="1:23">
      <c r="A10" s="134"/>
      <c r="B10" s="134"/>
      <c r="C10" s="134"/>
      <c r="D10" s="134"/>
      <c r="E10" s="134"/>
      <c r="F10" s="134"/>
      <c r="G10" s="128" t="s">
        <v>33</v>
      </c>
      <c r="H10" s="128"/>
      <c r="I10" s="128"/>
      <c r="J10" s="128"/>
      <c r="K10" s="128"/>
      <c r="L10" s="126" t="s">
        <v>375</v>
      </c>
      <c r="M10" s="139">
        <f t="shared" si="1"/>
        <v>692.622</v>
      </c>
      <c r="N10" s="139">
        <v>692.622</v>
      </c>
      <c r="O10" s="140"/>
      <c r="P10" s="140"/>
      <c r="Q10" s="140"/>
      <c r="R10" s="128">
        <v>2130399</v>
      </c>
      <c r="S10" s="128">
        <v>2130399</v>
      </c>
      <c r="T10" s="128" t="s">
        <v>59</v>
      </c>
      <c r="U10" s="175">
        <v>0.153916</v>
      </c>
      <c r="V10" s="171"/>
      <c r="W10" s="193">
        <v>692.622</v>
      </c>
    </row>
    <row r="11" ht="31" customHeight="1" spans="1:23">
      <c r="A11" s="134"/>
      <c r="B11" s="134"/>
      <c r="C11" s="134"/>
      <c r="D11" s="134"/>
      <c r="E11" s="134"/>
      <c r="F11" s="134"/>
      <c r="G11" s="128" t="s">
        <v>33</v>
      </c>
      <c r="H11" s="126"/>
      <c r="I11" s="126"/>
      <c r="J11" s="126"/>
      <c r="K11" s="128"/>
      <c r="L11" s="126" t="s">
        <v>95</v>
      </c>
      <c r="M11" s="139">
        <f t="shared" si="1"/>
        <v>313</v>
      </c>
      <c r="N11" s="139">
        <v>313</v>
      </c>
      <c r="O11" s="139"/>
      <c r="P11" s="139"/>
      <c r="Q11" s="139"/>
      <c r="R11" s="128">
        <v>2130701</v>
      </c>
      <c r="S11" s="128">
        <v>2130701</v>
      </c>
      <c r="T11" s="128" t="s">
        <v>59</v>
      </c>
      <c r="U11" s="175">
        <v>0.0695555555555556</v>
      </c>
      <c r="V11" s="126"/>
      <c r="W11" s="193">
        <v>291.28152</v>
      </c>
    </row>
    <row r="12" ht="31" customHeight="1" spans="1:23">
      <c r="A12" s="134"/>
      <c r="B12" s="134"/>
      <c r="C12" s="134"/>
      <c r="D12" s="134"/>
      <c r="E12" s="134"/>
      <c r="F12" s="134"/>
      <c r="G12" s="128" t="s">
        <v>33</v>
      </c>
      <c r="H12" s="126"/>
      <c r="I12" s="126"/>
      <c r="J12" s="126"/>
      <c r="K12" s="128"/>
      <c r="L12" s="126" t="s">
        <v>34</v>
      </c>
      <c r="M12" s="139">
        <f t="shared" si="1"/>
        <v>1000</v>
      </c>
      <c r="N12" s="139">
        <v>1000</v>
      </c>
      <c r="O12" s="139"/>
      <c r="P12" s="139"/>
      <c r="Q12" s="139"/>
      <c r="R12" s="128">
        <v>2130599</v>
      </c>
      <c r="S12" s="128">
        <v>2130599</v>
      </c>
      <c r="T12" s="128" t="s">
        <v>35</v>
      </c>
      <c r="U12" s="175"/>
      <c r="V12" s="126"/>
      <c r="W12" s="193">
        <v>1000</v>
      </c>
    </row>
    <row r="13" ht="31" customHeight="1" spans="1:23">
      <c r="A13" s="132"/>
      <c r="B13" s="132"/>
      <c r="C13" s="132"/>
      <c r="D13" s="132"/>
      <c r="E13" s="132"/>
      <c r="F13" s="132"/>
      <c r="G13" s="128" t="s">
        <v>33</v>
      </c>
      <c r="H13" s="126"/>
      <c r="I13" s="126"/>
      <c r="J13" s="126"/>
      <c r="K13" s="128"/>
      <c r="L13" s="126" t="s">
        <v>58</v>
      </c>
      <c r="M13" s="139">
        <f t="shared" si="1"/>
        <v>5.347546</v>
      </c>
      <c r="N13" s="139">
        <v>5.347546</v>
      </c>
      <c r="O13" s="139"/>
      <c r="P13" s="139"/>
      <c r="Q13" s="139"/>
      <c r="R13" s="128">
        <v>2140602</v>
      </c>
      <c r="S13" s="128">
        <v>2140602</v>
      </c>
      <c r="T13" s="128" t="s">
        <v>59</v>
      </c>
      <c r="U13" s="175">
        <v>0.00118834355555556</v>
      </c>
      <c r="V13" s="126"/>
      <c r="W13" s="193">
        <v>5.347546</v>
      </c>
    </row>
    <row r="14" ht="31" customHeight="1" spans="1:23">
      <c r="A14" s="129">
        <f>IF(B14="","",COUNTA(B$7:B14))</f>
        <v>3</v>
      </c>
      <c r="B14" s="129" t="s">
        <v>1386</v>
      </c>
      <c r="C14" s="129" t="s">
        <v>1387</v>
      </c>
      <c r="D14" s="129">
        <v>2020.05</v>
      </c>
      <c r="E14" s="129" t="s">
        <v>1388</v>
      </c>
      <c r="F14" s="129" t="s">
        <v>1389</v>
      </c>
      <c r="G14" s="128" t="s">
        <v>33</v>
      </c>
      <c r="H14" s="126"/>
      <c r="I14" s="126"/>
      <c r="J14" s="126"/>
      <c r="K14" s="128">
        <v>1144</v>
      </c>
      <c r="L14" s="126" t="s">
        <v>34</v>
      </c>
      <c r="M14" s="139">
        <f t="shared" si="1"/>
        <v>6481</v>
      </c>
      <c r="N14" s="191">
        <v>6481</v>
      </c>
      <c r="O14" s="139"/>
      <c r="P14" s="139"/>
      <c r="Q14" s="139"/>
      <c r="R14" s="128">
        <v>2130505</v>
      </c>
      <c r="S14" s="128">
        <v>2130505</v>
      </c>
      <c r="T14" s="128" t="s">
        <v>35</v>
      </c>
      <c r="U14" s="175"/>
      <c r="V14" s="126"/>
      <c r="W14" s="126">
        <v>5600.369672</v>
      </c>
    </row>
    <row r="15" ht="31" customHeight="1" spans="1:23">
      <c r="A15" s="132"/>
      <c r="B15" s="132"/>
      <c r="C15" s="132"/>
      <c r="D15" s="134"/>
      <c r="E15" s="132"/>
      <c r="F15" s="134"/>
      <c r="G15" s="128" t="s">
        <v>33</v>
      </c>
      <c r="H15" s="126"/>
      <c r="I15" s="126"/>
      <c r="J15" s="126"/>
      <c r="K15" s="128"/>
      <c r="L15" s="126" t="s">
        <v>36</v>
      </c>
      <c r="M15" s="139">
        <f t="shared" si="1"/>
        <v>3519</v>
      </c>
      <c r="N15" s="139"/>
      <c r="O15" s="139">
        <v>3519</v>
      </c>
      <c r="P15" s="139"/>
      <c r="Q15" s="139"/>
      <c r="R15" s="128">
        <v>2130505</v>
      </c>
      <c r="S15" s="128">
        <v>2130505</v>
      </c>
      <c r="T15" s="128" t="s">
        <v>35</v>
      </c>
      <c r="U15" s="175"/>
      <c r="V15" s="126"/>
      <c r="W15" s="126">
        <v>3329.801672</v>
      </c>
    </row>
    <row r="16" ht="31" customHeight="1" spans="1:23">
      <c r="A16" s="129">
        <f>IF(B16="","",COUNTA(B$7:B16))</f>
        <v>4</v>
      </c>
      <c r="B16" s="129" t="s">
        <v>1390</v>
      </c>
      <c r="C16" s="129" t="s">
        <v>1391</v>
      </c>
      <c r="D16" s="129">
        <v>2020.06</v>
      </c>
      <c r="E16" s="129" t="s">
        <v>1392</v>
      </c>
      <c r="F16" s="129" t="s">
        <v>1393</v>
      </c>
      <c r="G16" s="128" t="s">
        <v>33</v>
      </c>
      <c r="H16" s="126"/>
      <c r="I16" s="126"/>
      <c r="J16" s="126"/>
      <c r="K16" s="129">
        <v>659</v>
      </c>
      <c r="L16" s="126" t="s">
        <v>34</v>
      </c>
      <c r="M16" s="139">
        <f t="shared" si="1"/>
        <v>5000</v>
      </c>
      <c r="N16" s="139">
        <v>5000</v>
      </c>
      <c r="O16" s="139"/>
      <c r="P16" s="139"/>
      <c r="Q16" s="139"/>
      <c r="R16" s="128">
        <v>2130505</v>
      </c>
      <c r="S16" s="128">
        <v>2130505</v>
      </c>
      <c r="T16" s="128" t="s">
        <v>35</v>
      </c>
      <c r="U16" s="175"/>
      <c r="V16" s="126"/>
      <c r="W16" s="126">
        <v>5000</v>
      </c>
    </row>
    <row r="17" ht="31" customHeight="1" spans="1:23">
      <c r="A17" s="134"/>
      <c r="B17" s="134"/>
      <c r="C17" s="134"/>
      <c r="D17" s="134"/>
      <c r="E17" s="134"/>
      <c r="F17" s="134"/>
      <c r="G17" s="128" t="s">
        <v>33</v>
      </c>
      <c r="H17" s="126"/>
      <c r="I17" s="126"/>
      <c r="J17" s="126"/>
      <c r="K17" s="134"/>
      <c r="L17" s="126" t="s">
        <v>34</v>
      </c>
      <c r="M17" s="139">
        <f t="shared" si="1"/>
        <v>3364.24</v>
      </c>
      <c r="N17" s="139">
        <v>3364.24</v>
      </c>
      <c r="O17" s="139"/>
      <c r="P17" s="139"/>
      <c r="Q17" s="139"/>
      <c r="R17" s="128">
        <v>2130599</v>
      </c>
      <c r="S17" s="128">
        <v>2130599</v>
      </c>
      <c r="T17" s="128" t="s">
        <v>35</v>
      </c>
      <c r="U17" s="175"/>
      <c r="V17" s="126"/>
      <c r="W17" s="126">
        <v>3364.24</v>
      </c>
    </row>
    <row r="18" ht="31" customHeight="1" spans="1:23">
      <c r="A18" s="134"/>
      <c r="B18" s="134"/>
      <c r="C18" s="134"/>
      <c r="D18" s="134"/>
      <c r="E18" s="134"/>
      <c r="F18" s="134"/>
      <c r="G18" s="128" t="s">
        <v>33</v>
      </c>
      <c r="H18" s="126"/>
      <c r="I18" s="126"/>
      <c r="J18" s="126"/>
      <c r="K18" s="134"/>
      <c r="L18" s="126" t="s">
        <v>37</v>
      </c>
      <c r="M18" s="139">
        <f t="shared" si="1"/>
        <v>55</v>
      </c>
      <c r="N18" s="139">
        <v>55</v>
      </c>
      <c r="O18" s="139"/>
      <c r="P18" s="139"/>
      <c r="Q18" s="139"/>
      <c r="R18" s="128">
        <v>2130599</v>
      </c>
      <c r="S18" s="128">
        <v>2130599</v>
      </c>
      <c r="T18" s="128" t="s">
        <v>35</v>
      </c>
      <c r="U18" s="175"/>
      <c r="V18" s="126"/>
      <c r="W18" s="126">
        <v>55</v>
      </c>
    </row>
    <row r="19" ht="31" customHeight="1" spans="1:23">
      <c r="A19" s="134"/>
      <c r="B19" s="134"/>
      <c r="C19" s="134"/>
      <c r="D19" s="134"/>
      <c r="E19" s="134"/>
      <c r="F19" s="134"/>
      <c r="G19" s="128" t="s">
        <v>33</v>
      </c>
      <c r="H19" s="126"/>
      <c r="I19" s="126"/>
      <c r="J19" s="126"/>
      <c r="K19" s="134"/>
      <c r="L19" s="126" t="s">
        <v>87</v>
      </c>
      <c r="M19" s="139">
        <f t="shared" si="1"/>
        <v>10.160652</v>
      </c>
      <c r="N19" s="139">
        <v>10.160652</v>
      </c>
      <c r="O19" s="139"/>
      <c r="P19" s="139"/>
      <c r="Q19" s="139"/>
      <c r="R19" s="128">
        <v>2130505</v>
      </c>
      <c r="S19" s="128">
        <v>2130505</v>
      </c>
      <c r="T19" s="128" t="s">
        <v>35</v>
      </c>
      <c r="U19" s="175"/>
      <c r="V19" s="126"/>
      <c r="W19" s="126">
        <v>10.160652</v>
      </c>
    </row>
    <row r="20" ht="31" customHeight="1" spans="1:23">
      <c r="A20" s="134"/>
      <c r="B20" s="134"/>
      <c r="C20" s="134"/>
      <c r="D20" s="134"/>
      <c r="E20" s="134"/>
      <c r="F20" s="134"/>
      <c r="G20" s="128" t="s">
        <v>33</v>
      </c>
      <c r="H20" s="126"/>
      <c r="I20" s="126"/>
      <c r="J20" s="126"/>
      <c r="K20" s="134"/>
      <c r="L20" s="126" t="s">
        <v>99</v>
      </c>
      <c r="M20" s="139">
        <f t="shared" si="1"/>
        <v>960</v>
      </c>
      <c r="N20" s="139">
        <v>960</v>
      </c>
      <c r="O20" s="139"/>
      <c r="P20" s="139"/>
      <c r="Q20" s="139"/>
      <c r="R20" s="128"/>
      <c r="S20" s="128">
        <v>2130505</v>
      </c>
      <c r="T20" s="128" t="s">
        <v>59</v>
      </c>
      <c r="U20" s="175">
        <v>0.080354829167185</v>
      </c>
      <c r="V20" s="126"/>
      <c r="W20" s="126">
        <v>0</v>
      </c>
    </row>
    <row r="21" ht="31" customHeight="1" spans="1:23">
      <c r="A21" s="134"/>
      <c r="B21" s="134"/>
      <c r="C21" s="134"/>
      <c r="D21" s="134"/>
      <c r="E21" s="134"/>
      <c r="F21" s="134"/>
      <c r="G21" s="128" t="s">
        <v>33</v>
      </c>
      <c r="H21" s="126"/>
      <c r="I21" s="126"/>
      <c r="J21" s="126"/>
      <c r="K21" s="134"/>
      <c r="L21" s="126" t="s">
        <v>94</v>
      </c>
      <c r="M21" s="139">
        <f t="shared" si="1"/>
        <v>309.12</v>
      </c>
      <c r="N21" s="139">
        <v>309.12</v>
      </c>
      <c r="O21" s="139"/>
      <c r="P21" s="139"/>
      <c r="Q21" s="139"/>
      <c r="R21" s="126"/>
      <c r="S21" s="128">
        <v>2130505</v>
      </c>
      <c r="T21" s="128" t="s">
        <v>59</v>
      </c>
      <c r="U21" s="175">
        <v>0.0258742549918336</v>
      </c>
      <c r="V21" s="126"/>
      <c r="W21" s="126">
        <v>0</v>
      </c>
    </row>
    <row r="22" ht="31" customHeight="1" spans="1:23">
      <c r="A22" s="134"/>
      <c r="B22" s="134"/>
      <c r="C22" s="134"/>
      <c r="D22" s="134"/>
      <c r="E22" s="134"/>
      <c r="F22" s="134"/>
      <c r="G22" s="128" t="s">
        <v>33</v>
      </c>
      <c r="H22" s="126"/>
      <c r="I22" s="126"/>
      <c r="J22" s="126"/>
      <c r="K22" s="134"/>
      <c r="L22" s="126" t="s">
        <v>92</v>
      </c>
      <c r="M22" s="139">
        <f t="shared" si="1"/>
        <v>174.49</v>
      </c>
      <c r="N22" s="139">
        <v>174.49</v>
      </c>
      <c r="O22" s="139"/>
      <c r="P22" s="139"/>
      <c r="Q22" s="139"/>
      <c r="R22" s="126"/>
      <c r="S22" s="128">
        <v>2130505</v>
      </c>
      <c r="T22" s="128" t="s">
        <v>59</v>
      </c>
      <c r="U22" s="175">
        <v>0.0146053272306064</v>
      </c>
      <c r="V22" s="126"/>
      <c r="W22" s="126">
        <v>0</v>
      </c>
    </row>
    <row r="23" ht="31" customHeight="1" spans="1:23">
      <c r="A23" s="134"/>
      <c r="B23" s="134"/>
      <c r="C23" s="134"/>
      <c r="D23" s="134"/>
      <c r="E23" s="134"/>
      <c r="F23" s="134"/>
      <c r="G23" s="128" t="s">
        <v>33</v>
      </c>
      <c r="H23" s="126"/>
      <c r="I23" s="126"/>
      <c r="J23" s="126"/>
      <c r="K23" s="134"/>
      <c r="L23" s="126" t="s">
        <v>375</v>
      </c>
      <c r="M23" s="139">
        <f t="shared" si="1"/>
        <v>806</v>
      </c>
      <c r="N23" s="139">
        <v>806</v>
      </c>
      <c r="O23" s="139"/>
      <c r="P23" s="139"/>
      <c r="Q23" s="139"/>
      <c r="R23" s="126">
        <v>2130399</v>
      </c>
      <c r="S23" s="126">
        <v>2130399</v>
      </c>
      <c r="T23" s="128" t="s">
        <v>59</v>
      </c>
      <c r="U23" s="175">
        <v>0.0674645753216158</v>
      </c>
      <c r="V23" s="126"/>
      <c r="W23" s="126">
        <v>0</v>
      </c>
    </row>
    <row r="24" ht="31" customHeight="1" spans="1:23">
      <c r="A24" s="132"/>
      <c r="B24" s="132"/>
      <c r="C24" s="132"/>
      <c r="D24" s="134"/>
      <c r="E24" s="132"/>
      <c r="F24" s="132"/>
      <c r="G24" s="128" t="s">
        <v>33</v>
      </c>
      <c r="H24" s="126"/>
      <c r="I24" s="126"/>
      <c r="J24" s="126"/>
      <c r="K24" s="132"/>
      <c r="L24" s="126" t="s">
        <v>34</v>
      </c>
      <c r="M24" s="139">
        <f t="shared" si="1"/>
        <v>1268</v>
      </c>
      <c r="N24" s="139">
        <v>1268</v>
      </c>
      <c r="O24" s="139"/>
      <c r="P24" s="139"/>
      <c r="Q24" s="139"/>
      <c r="R24" s="126"/>
      <c r="S24" s="126">
        <v>2130505</v>
      </c>
      <c r="T24" s="128" t="s">
        <v>35</v>
      </c>
      <c r="U24" s="175"/>
      <c r="V24" s="126"/>
      <c r="W24" s="126">
        <v>1268</v>
      </c>
    </row>
    <row r="25" ht="31" customHeight="1" spans="1:23">
      <c r="A25" s="129">
        <f>IF(B25="","",COUNTA(B$7:B25))</f>
        <v>5</v>
      </c>
      <c r="B25" s="129" t="s">
        <v>1394</v>
      </c>
      <c r="C25" s="129" t="s">
        <v>1395</v>
      </c>
      <c r="D25" s="129">
        <v>2020.04</v>
      </c>
      <c r="E25" s="129" t="s">
        <v>31</v>
      </c>
      <c r="F25" s="129" t="s">
        <v>1396</v>
      </c>
      <c r="G25" s="128" t="s">
        <v>33</v>
      </c>
      <c r="H25" s="126"/>
      <c r="I25" s="126"/>
      <c r="J25" s="126"/>
      <c r="K25" s="129">
        <v>1721</v>
      </c>
      <c r="L25" s="126" t="s">
        <v>36</v>
      </c>
      <c r="M25" s="139">
        <f t="shared" si="1"/>
        <v>620</v>
      </c>
      <c r="N25" s="139"/>
      <c r="O25" s="139">
        <v>620</v>
      </c>
      <c r="P25" s="139"/>
      <c r="Q25" s="139"/>
      <c r="R25" s="126">
        <v>2130505</v>
      </c>
      <c r="S25" s="126">
        <v>2130505</v>
      </c>
      <c r="T25" s="128" t="s">
        <v>35</v>
      </c>
      <c r="U25" s="175"/>
      <c r="V25" s="126"/>
      <c r="W25" s="126">
        <v>620</v>
      </c>
    </row>
    <row r="26" ht="31" customHeight="1" spans="1:23">
      <c r="A26" s="132"/>
      <c r="B26" s="132"/>
      <c r="C26" s="132"/>
      <c r="D26" s="132"/>
      <c r="E26" s="132"/>
      <c r="F26" s="132"/>
      <c r="G26" s="128" t="s">
        <v>33</v>
      </c>
      <c r="H26" s="126"/>
      <c r="I26" s="126"/>
      <c r="J26" s="126"/>
      <c r="K26" s="132"/>
      <c r="L26" s="126" t="s">
        <v>34</v>
      </c>
      <c r="M26" s="139">
        <f t="shared" si="1"/>
        <v>210</v>
      </c>
      <c r="N26" s="139">
        <v>210</v>
      </c>
      <c r="O26" s="139"/>
      <c r="P26" s="139"/>
      <c r="Q26" s="139"/>
      <c r="R26" s="128">
        <v>2130599</v>
      </c>
      <c r="S26" s="128">
        <v>2130599</v>
      </c>
      <c r="T26" s="128" t="s">
        <v>35</v>
      </c>
      <c r="U26" s="175"/>
      <c r="V26" s="126"/>
      <c r="W26" s="126">
        <v>118.80155</v>
      </c>
    </row>
    <row r="27" ht="31" customHeight="1" spans="1:23">
      <c r="A27" s="129">
        <f>IF(B27="","",COUNTA(B$7:B27))</f>
        <v>6</v>
      </c>
      <c r="B27" s="129" t="s">
        <v>1248</v>
      </c>
      <c r="C27" s="129" t="s">
        <v>1397</v>
      </c>
      <c r="D27" s="129">
        <v>2020.06</v>
      </c>
      <c r="E27" s="129" t="s">
        <v>31</v>
      </c>
      <c r="F27" s="129" t="s">
        <v>1398</v>
      </c>
      <c r="G27" s="128" t="s">
        <v>33</v>
      </c>
      <c r="H27" s="126"/>
      <c r="I27" s="126"/>
      <c r="J27" s="126"/>
      <c r="K27" s="129">
        <v>3057</v>
      </c>
      <c r="L27" s="126" t="s">
        <v>34</v>
      </c>
      <c r="M27" s="139">
        <f t="shared" si="1"/>
        <v>1500</v>
      </c>
      <c r="N27" s="139">
        <v>1500</v>
      </c>
      <c r="O27" s="139"/>
      <c r="P27" s="139"/>
      <c r="Q27" s="139"/>
      <c r="R27" s="128">
        <v>2130505</v>
      </c>
      <c r="S27" s="128">
        <v>2130505</v>
      </c>
      <c r="T27" s="128" t="s">
        <v>35</v>
      </c>
      <c r="U27" s="175"/>
      <c r="V27" s="126"/>
      <c r="W27" s="126">
        <v>1500</v>
      </c>
    </row>
    <row r="28" ht="31" customHeight="1" spans="1:23">
      <c r="A28" s="132"/>
      <c r="B28" s="132"/>
      <c r="C28" s="132"/>
      <c r="D28" s="132"/>
      <c r="E28" s="132"/>
      <c r="F28" s="132"/>
      <c r="G28" s="128" t="s">
        <v>33</v>
      </c>
      <c r="H28" s="126"/>
      <c r="I28" s="126"/>
      <c r="J28" s="126"/>
      <c r="K28" s="132"/>
      <c r="L28" s="126" t="s">
        <v>34</v>
      </c>
      <c r="M28" s="139">
        <f t="shared" si="1"/>
        <v>1005</v>
      </c>
      <c r="N28" s="139">
        <v>1005</v>
      </c>
      <c r="O28" s="139"/>
      <c r="P28" s="139"/>
      <c r="Q28" s="139"/>
      <c r="R28" s="128">
        <v>2130599</v>
      </c>
      <c r="S28" s="128">
        <v>2130599</v>
      </c>
      <c r="T28" s="128" t="s">
        <v>35</v>
      </c>
      <c r="U28" s="175"/>
      <c r="V28" s="126"/>
      <c r="W28" s="126">
        <v>1000</v>
      </c>
    </row>
    <row r="29" ht="31" customHeight="1" spans="1:23">
      <c r="A29" s="129">
        <f>IF(B29="","",COUNTA(B$7:B29))</f>
        <v>7</v>
      </c>
      <c r="B29" s="129" t="s">
        <v>1399</v>
      </c>
      <c r="C29" s="129" t="s">
        <v>1400</v>
      </c>
      <c r="D29" s="129">
        <v>2020.06</v>
      </c>
      <c r="E29" s="129" t="s">
        <v>168</v>
      </c>
      <c r="F29" s="129" t="s">
        <v>1401</v>
      </c>
      <c r="G29" s="126"/>
      <c r="H29" s="128" t="s">
        <v>33</v>
      </c>
      <c r="I29" s="126"/>
      <c r="J29" s="126"/>
      <c r="K29" s="129">
        <v>18087</v>
      </c>
      <c r="L29" s="126" t="s">
        <v>375</v>
      </c>
      <c r="M29" s="139">
        <f t="shared" si="1"/>
        <v>1950.378</v>
      </c>
      <c r="N29" s="139">
        <v>1950.378</v>
      </c>
      <c r="O29" s="139"/>
      <c r="P29" s="139"/>
      <c r="Q29" s="139"/>
      <c r="R29" s="126">
        <v>2130399</v>
      </c>
      <c r="S29" s="126">
        <v>2130399</v>
      </c>
      <c r="T29" s="128" t="s">
        <v>35</v>
      </c>
      <c r="U29" s="175"/>
      <c r="V29" s="126"/>
      <c r="W29" s="126">
        <v>1585.103593</v>
      </c>
    </row>
    <row r="30" ht="31" customHeight="1" spans="1:23">
      <c r="A30" s="134"/>
      <c r="B30" s="134"/>
      <c r="C30" s="134"/>
      <c r="D30" s="134"/>
      <c r="E30" s="134"/>
      <c r="F30" s="134"/>
      <c r="G30" s="126"/>
      <c r="H30" s="128" t="s">
        <v>33</v>
      </c>
      <c r="I30" s="126"/>
      <c r="J30" s="126"/>
      <c r="K30" s="134"/>
      <c r="L30" s="126" t="s">
        <v>94</v>
      </c>
      <c r="M30" s="139">
        <f t="shared" si="1"/>
        <v>1439.29</v>
      </c>
      <c r="N30" s="139">
        <v>1439.29</v>
      </c>
      <c r="O30" s="139"/>
      <c r="P30" s="139"/>
      <c r="Q30" s="139"/>
      <c r="R30" s="126">
        <v>2110499</v>
      </c>
      <c r="S30" s="126">
        <v>2110499</v>
      </c>
      <c r="T30" s="128" t="s">
        <v>59</v>
      </c>
      <c r="U30" s="175">
        <v>0.180365093666939</v>
      </c>
      <c r="V30" s="126"/>
      <c r="W30" s="126">
        <v>1439.29</v>
      </c>
    </row>
    <row r="31" ht="31" customHeight="1" spans="1:23">
      <c r="A31" s="134"/>
      <c r="B31" s="134"/>
      <c r="C31" s="134"/>
      <c r="D31" s="134"/>
      <c r="E31" s="134"/>
      <c r="F31" s="134"/>
      <c r="G31" s="126"/>
      <c r="H31" s="128" t="s">
        <v>33</v>
      </c>
      <c r="I31" s="126"/>
      <c r="J31" s="126"/>
      <c r="K31" s="134"/>
      <c r="L31" s="126" t="s">
        <v>95</v>
      </c>
      <c r="M31" s="139">
        <f t="shared" si="1"/>
        <v>154</v>
      </c>
      <c r="N31" s="139">
        <v>154</v>
      </c>
      <c r="O31" s="139"/>
      <c r="P31" s="139"/>
      <c r="Q31" s="139"/>
      <c r="R31" s="126">
        <v>2130701</v>
      </c>
      <c r="S31" s="126">
        <v>2130701</v>
      </c>
      <c r="T31" s="128" t="s">
        <v>59</v>
      </c>
      <c r="U31" s="175">
        <v>0.019298560001604</v>
      </c>
      <c r="V31" s="126"/>
      <c r="W31" s="126">
        <v>154</v>
      </c>
    </row>
    <row r="32" ht="31" customHeight="1" spans="1:23">
      <c r="A32" s="134"/>
      <c r="B32" s="134"/>
      <c r="C32" s="134"/>
      <c r="D32" s="134"/>
      <c r="E32" s="134"/>
      <c r="F32" s="134"/>
      <c r="G32" s="126"/>
      <c r="H32" s="128" t="s">
        <v>33</v>
      </c>
      <c r="I32" s="126"/>
      <c r="J32" s="126"/>
      <c r="K32" s="134"/>
      <c r="L32" s="126" t="s">
        <v>96</v>
      </c>
      <c r="M32" s="139">
        <f t="shared" si="1"/>
        <v>313.95</v>
      </c>
      <c r="N32" s="139">
        <v>313.95</v>
      </c>
      <c r="O32" s="139"/>
      <c r="P32" s="139"/>
      <c r="Q32" s="139"/>
      <c r="R32" s="126">
        <v>2110402</v>
      </c>
      <c r="S32" s="126">
        <v>2110402</v>
      </c>
      <c r="T32" s="128" t="s">
        <v>59</v>
      </c>
      <c r="U32" s="175">
        <v>0.0393427461850882</v>
      </c>
      <c r="V32" s="126"/>
      <c r="W32" s="126">
        <v>313.95</v>
      </c>
    </row>
    <row r="33" ht="31" customHeight="1" spans="1:23">
      <c r="A33" s="134"/>
      <c r="B33" s="134"/>
      <c r="C33" s="134"/>
      <c r="D33" s="134"/>
      <c r="E33" s="134"/>
      <c r="F33" s="134"/>
      <c r="G33" s="126"/>
      <c r="H33" s="128" t="s">
        <v>33</v>
      </c>
      <c r="I33" s="126"/>
      <c r="J33" s="126"/>
      <c r="K33" s="134"/>
      <c r="L33" s="126" t="s">
        <v>97</v>
      </c>
      <c r="M33" s="139">
        <f t="shared" si="1"/>
        <v>124</v>
      </c>
      <c r="N33" s="139">
        <v>124</v>
      </c>
      <c r="O33" s="139"/>
      <c r="P33" s="139"/>
      <c r="Q33" s="139"/>
      <c r="R33" s="126">
        <v>2130504</v>
      </c>
      <c r="S33" s="126">
        <v>2130504</v>
      </c>
      <c r="T33" s="128" t="s">
        <v>59</v>
      </c>
      <c r="U33" s="175">
        <v>0.0155391002610318</v>
      </c>
      <c r="V33" s="126"/>
      <c r="W33" s="126">
        <v>124</v>
      </c>
    </row>
    <row r="34" ht="31" customHeight="1" spans="1:23">
      <c r="A34" s="134"/>
      <c r="B34" s="134"/>
      <c r="C34" s="134"/>
      <c r="D34" s="134"/>
      <c r="E34" s="134"/>
      <c r="F34" s="134"/>
      <c r="G34" s="126"/>
      <c r="H34" s="128" t="s">
        <v>33</v>
      </c>
      <c r="I34" s="126"/>
      <c r="J34" s="126"/>
      <c r="K34" s="134"/>
      <c r="L34" s="126" t="s">
        <v>205</v>
      </c>
      <c r="M34" s="139">
        <f t="shared" si="1"/>
        <v>126.012</v>
      </c>
      <c r="N34" s="139">
        <v>126.012</v>
      </c>
      <c r="O34" s="139"/>
      <c r="P34" s="139"/>
      <c r="Q34" s="139"/>
      <c r="R34" s="126">
        <v>2070199</v>
      </c>
      <c r="S34" s="126">
        <v>2070199</v>
      </c>
      <c r="T34" s="128" t="s">
        <v>59</v>
      </c>
      <c r="U34" s="175">
        <v>0.0157912346942995</v>
      </c>
      <c r="V34" s="126"/>
      <c r="W34" s="126">
        <v>126.012</v>
      </c>
    </row>
    <row r="35" ht="31" customHeight="1" spans="1:23">
      <c r="A35" s="134"/>
      <c r="B35" s="134"/>
      <c r="C35" s="134"/>
      <c r="D35" s="134"/>
      <c r="E35" s="134"/>
      <c r="F35" s="134"/>
      <c r="G35" s="126"/>
      <c r="H35" s="128" t="s">
        <v>33</v>
      </c>
      <c r="I35" s="126"/>
      <c r="J35" s="126"/>
      <c r="K35" s="134"/>
      <c r="L35" s="126" t="s">
        <v>112</v>
      </c>
      <c r="M35" s="139">
        <f t="shared" si="1"/>
        <v>26</v>
      </c>
      <c r="N35" s="139"/>
      <c r="O35" s="139">
        <v>26</v>
      </c>
      <c r="P35" s="139"/>
      <c r="Q35" s="139"/>
      <c r="R35" s="126">
        <v>2130701</v>
      </c>
      <c r="S35" s="126">
        <v>2130701</v>
      </c>
      <c r="T35" s="126" t="s">
        <v>35</v>
      </c>
      <c r="U35" s="175">
        <v>0.00325819844182925</v>
      </c>
      <c r="V35" s="126"/>
      <c r="W35" s="126">
        <v>2.618</v>
      </c>
    </row>
    <row r="36" ht="31" customHeight="1" spans="1:23">
      <c r="A36" s="134"/>
      <c r="B36" s="134"/>
      <c r="C36" s="134"/>
      <c r="D36" s="134"/>
      <c r="E36" s="134"/>
      <c r="F36" s="134"/>
      <c r="G36" s="126"/>
      <c r="H36" s="128" t="s">
        <v>33</v>
      </c>
      <c r="I36" s="126"/>
      <c r="J36" s="126"/>
      <c r="K36" s="134"/>
      <c r="L36" s="126" t="s">
        <v>114</v>
      </c>
      <c r="M36" s="139">
        <f t="shared" si="1"/>
        <v>179</v>
      </c>
      <c r="N36" s="139"/>
      <c r="O36" s="139">
        <v>179</v>
      </c>
      <c r="P36" s="139"/>
      <c r="Q36" s="139"/>
      <c r="R36" s="126"/>
      <c r="S36" s="126">
        <v>2130504</v>
      </c>
      <c r="T36" s="128" t="s">
        <v>59</v>
      </c>
      <c r="U36" s="175">
        <v>0.0224314431187476</v>
      </c>
      <c r="V36" s="126"/>
      <c r="W36" s="126">
        <v>179</v>
      </c>
    </row>
    <row r="37" ht="31" customHeight="1" spans="1:23">
      <c r="A37" s="134"/>
      <c r="B37" s="134"/>
      <c r="C37" s="134"/>
      <c r="D37" s="134"/>
      <c r="E37" s="134"/>
      <c r="F37" s="134"/>
      <c r="G37" s="126"/>
      <c r="H37" s="128" t="s">
        <v>33</v>
      </c>
      <c r="I37" s="126"/>
      <c r="J37" s="126"/>
      <c r="K37" s="134"/>
      <c r="L37" s="126" t="s">
        <v>114</v>
      </c>
      <c r="M37" s="139">
        <f t="shared" si="1"/>
        <v>151.37</v>
      </c>
      <c r="N37" s="139"/>
      <c r="O37" s="139">
        <v>151.37</v>
      </c>
      <c r="P37" s="139"/>
      <c r="Q37" s="139"/>
      <c r="R37" s="126"/>
      <c r="S37" s="126">
        <v>2130504</v>
      </c>
      <c r="T37" s="128" t="s">
        <v>59</v>
      </c>
      <c r="U37" s="175">
        <v>0.0189689806976805</v>
      </c>
      <c r="V37" s="126"/>
      <c r="W37" s="126">
        <v>151.37</v>
      </c>
    </row>
    <row r="38" ht="31" customHeight="1" spans="1:23">
      <c r="A38" s="134"/>
      <c r="B38" s="134"/>
      <c r="C38" s="134"/>
      <c r="D38" s="134"/>
      <c r="E38" s="134"/>
      <c r="F38" s="134"/>
      <c r="G38" s="126"/>
      <c r="H38" s="128" t="s">
        <v>33</v>
      </c>
      <c r="I38" s="126"/>
      <c r="J38" s="126"/>
      <c r="K38" s="134"/>
      <c r="L38" s="126" t="s">
        <v>275</v>
      </c>
      <c r="M38" s="139">
        <f t="shared" si="1"/>
        <v>30</v>
      </c>
      <c r="N38" s="139"/>
      <c r="O38" s="139">
        <v>30</v>
      </c>
      <c r="P38" s="139"/>
      <c r="Q38" s="139"/>
      <c r="R38" s="126"/>
      <c r="S38" s="126">
        <v>2130504</v>
      </c>
      <c r="T38" s="128" t="s">
        <v>59</v>
      </c>
      <c r="U38" s="175">
        <v>0.00375945974057222</v>
      </c>
      <c r="V38" s="126"/>
      <c r="W38" s="126">
        <v>30</v>
      </c>
    </row>
    <row r="39" ht="31" customHeight="1" spans="1:23">
      <c r="A39" s="134"/>
      <c r="B39" s="134"/>
      <c r="C39" s="134"/>
      <c r="D39" s="134"/>
      <c r="E39" s="134"/>
      <c r="F39" s="134"/>
      <c r="G39" s="126"/>
      <c r="H39" s="128" t="s">
        <v>33</v>
      </c>
      <c r="I39" s="126"/>
      <c r="J39" s="126"/>
      <c r="K39" s="134"/>
      <c r="L39" s="126" t="s">
        <v>96</v>
      </c>
      <c r="M39" s="139">
        <f t="shared" si="1"/>
        <v>61.92</v>
      </c>
      <c r="N39" s="139">
        <v>61.92</v>
      </c>
      <c r="O39" s="139"/>
      <c r="P39" s="139"/>
      <c r="Q39" s="139"/>
      <c r="R39" s="126">
        <v>2110402</v>
      </c>
      <c r="S39" s="126">
        <v>2110402</v>
      </c>
      <c r="T39" s="128" t="s">
        <v>59</v>
      </c>
      <c r="U39" s="175">
        <v>0.00775952490454105</v>
      </c>
      <c r="V39" s="126"/>
      <c r="W39" s="126">
        <v>61.92</v>
      </c>
    </row>
    <row r="40" ht="31" customHeight="1" spans="1:23">
      <c r="A40" s="134"/>
      <c r="B40" s="134"/>
      <c r="C40" s="134"/>
      <c r="D40" s="134"/>
      <c r="E40" s="134"/>
      <c r="F40" s="134"/>
      <c r="G40" s="126"/>
      <c r="H40" s="128" t="s">
        <v>33</v>
      </c>
      <c r="I40" s="126"/>
      <c r="J40" s="126"/>
      <c r="K40" s="134"/>
      <c r="L40" s="126" t="s">
        <v>112</v>
      </c>
      <c r="M40" s="139">
        <f t="shared" si="1"/>
        <v>11.45</v>
      </c>
      <c r="N40" s="139"/>
      <c r="O40" s="139">
        <v>11.45</v>
      </c>
      <c r="P40" s="139"/>
      <c r="Q40" s="139"/>
      <c r="R40" s="126">
        <v>2130310</v>
      </c>
      <c r="S40" s="126">
        <v>2130310</v>
      </c>
      <c r="T40" s="126" t="s">
        <v>35</v>
      </c>
      <c r="U40" s="175">
        <v>0.00143486046765173</v>
      </c>
      <c r="V40" s="126"/>
      <c r="W40" s="126">
        <v>11.45</v>
      </c>
    </row>
    <row r="41" ht="31" customHeight="1" spans="1:23">
      <c r="A41" s="134"/>
      <c r="B41" s="134"/>
      <c r="C41" s="134"/>
      <c r="D41" s="134"/>
      <c r="E41" s="134"/>
      <c r="F41" s="134"/>
      <c r="G41" s="126"/>
      <c r="H41" s="128" t="s">
        <v>33</v>
      </c>
      <c r="I41" s="126"/>
      <c r="J41" s="126"/>
      <c r="K41" s="134"/>
      <c r="L41" s="126" t="s">
        <v>66</v>
      </c>
      <c r="M41" s="139">
        <f t="shared" si="1"/>
        <v>48.3</v>
      </c>
      <c r="N41" s="139"/>
      <c r="O41" s="139">
        <v>48.3</v>
      </c>
      <c r="P41" s="139"/>
      <c r="Q41" s="139"/>
      <c r="R41" s="126">
        <v>2110402</v>
      </c>
      <c r="S41" s="126">
        <v>2110402</v>
      </c>
      <c r="T41" s="128" t="s">
        <v>59</v>
      </c>
      <c r="U41" s="175">
        <v>0.00605273018232127</v>
      </c>
      <c r="V41" s="126"/>
      <c r="W41" s="126">
        <v>48.3</v>
      </c>
    </row>
    <row r="42" ht="31" customHeight="1" spans="1:23">
      <c r="A42" s="134"/>
      <c r="B42" s="134"/>
      <c r="C42" s="134"/>
      <c r="D42" s="134"/>
      <c r="E42" s="134"/>
      <c r="F42" s="134"/>
      <c r="G42" s="126"/>
      <c r="H42" s="128" t="s">
        <v>33</v>
      </c>
      <c r="I42" s="126"/>
      <c r="J42" s="126"/>
      <c r="K42" s="134"/>
      <c r="L42" s="126" t="s">
        <v>113</v>
      </c>
      <c r="M42" s="139">
        <f t="shared" si="1"/>
        <v>969.2</v>
      </c>
      <c r="N42" s="139"/>
      <c r="O42" s="139">
        <v>969.2</v>
      </c>
      <c r="P42" s="139"/>
      <c r="Q42" s="139"/>
      <c r="R42" s="126">
        <v>2210105</v>
      </c>
      <c r="S42" s="126">
        <v>2210105</v>
      </c>
      <c r="T42" s="128" t="s">
        <v>59</v>
      </c>
      <c r="U42" s="175">
        <v>0.12145561268542</v>
      </c>
      <c r="V42" s="126"/>
      <c r="W42" s="126">
        <v>969.2</v>
      </c>
    </row>
    <row r="43" ht="31" customHeight="1" spans="1:23">
      <c r="A43" s="134"/>
      <c r="B43" s="134"/>
      <c r="C43" s="134"/>
      <c r="D43" s="134"/>
      <c r="E43" s="134"/>
      <c r="F43" s="134"/>
      <c r="G43" s="126"/>
      <c r="H43" s="128" t="s">
        <v>33</v>
      </c>
      <c r="I43" s="126"/>
      <c r="J43" s="126"/>
      <c r="K43" s="134"/>
      <c r="L43" s="126" t="s">
        <v>58</v>
      </c>
      <c r="M43" s="139">
        <f t="shared" si="1"/>
        <v>2347.29</v>
      </c>
      <c r="N43" s="191">
        <v>2347.29</v>
      </c>
      <c r="O43" s="139"/>
      <c r="P43" s="139"/>
      <c r="Q43" s="139"/>
      <c r="R43" s="126">
        <v>2140602</v>
      </c>
      <c r="S43" s="126">
        <v>2140602</v>
      </c>
      <c r="T43" s="128" t="s">
        <v>59</v>
      </c>
      <c r="U43" s="175">
        <v>0.294151408481592</v>
      </c>
      <c r="V43" s="126"/>
      <c r="W43" s="126">
        <v>2347.29</v>
      </c>
    </row>
    <row r="44" ht="31" customHeight="1" spans="1:23">
      <c r="A44" s="132"/>
      <c r="B44" s="132"/>
      <c r="C44" s="132"/>
      <c r="D44" s="132"/>
      <c r="E44" s="132"/>
      <c r="F44" s="132"/>
      <c r="G44" s="126"/>
      <c r="H44" s="128" t="s">
        <v>33</v>
      </c>
      <c r="I44" s="126"/>
      <c r="J44" s="126"/>
      <c r="K44" s="132"/>
      <c r="L44" s="126" t="s">
        <v>100</v>
      </c>
      <c r="M44" s="139">
        <f t="shared" si="1"/>
        <v>47.71</v>
      </c>
      <c r="N44" s="191">
        <v>47.71</v>
      </c>
      <c r="O44" s="139"/>
      <c r="P44" s="139"/>
      <c r="Q44" s="139"/>
      <c r="R44" s="126"/>
      <c r="S44" s="126">
        <v>2130504</v>
      </c>
      <c r="T44" s="128" t="s">
        <v>59</v>
      </c>
      <c r="U44" s="175">
        <v>0.00597879414075668</v>
      </c>
      <c r="V44" s="126"/>
      <c r="W44" s="126">
        <v>47.71</v>
      </c>
    </row>
    <row r="45" ht="31" customHeight="1" spans="1:23">
      <c r="A45" s="126">
        <f>IF(B45="","",COUNTA(B$7:B45))</f>
        <v>8</v>
      </c>
      <c r="B45" s="126" t="s">
        <v>1402</v>
      </c>
      <c r="C45" s="126" t="s">
        <v>1403</v>
      </c>
      <c r="D45" s="126">
        <v>2020.05</v>
      </c>
      <c r="E45" s="168" t="s">
        <v>172</v>
      </c>
      <c r="F45" s="126" t="s">
        <v>1404</v>
      </c>
      <c r="G45" s="126"/>
      <c r="H45" s="128" t="s">
        <v>33</v>
      </c>
      <c r="I45" s="126"/>
      <c r="J45" s="126"/>
      <c r="K45" s="126">
        <v>2482</v>
      </c>
      <c r="L45" s="126" t="s">
        <v>236</v>
      </c>
      <c r="M45" s="139">
        <f t="shared" si="1"/>
        <v>1064</v>
      </c>
      <c r="N45" s="139">
        <v>1064</v>
      </c>
      <c r="O45" s="139"/>
      <c r="P45" s="139"/>
      <c r="Q45" s="139"/>
      <c r="R45" s="126">
        <v>2130504</v>
      </c>
      <c r="S45" s="126">
        <v>2130504</v>
      </c>
      <c r="T45" s="126" t="s">
        <v>35</v>
      </c>
      <c r="U45" s="175"/>
      <c r="V45" s="126"/>
      <c r="W45" s="126">
        <v>872.692973</v>
      </c>
    </row>
    <row r="46" ht="31" customHeight="1" spans="1:23">
      <c r="A46" s="126">
        <f>IF(B46="","",COUNTA(B$7:B46))</f>
        <v>9</v>
      </c>
      <c r="B46" s="126" t="s">
        <v>1405</v>
      </c>
      <c r="C46" s="126" t="s">
        <v>1406</v>
      </c>
      <c r="D46" s="126">
        <v>2020.05</v>
      </c>
      <c r="E46" s="168" t="s">
        <v>172</v>
      </c>
      <c r="F46" s="126" t="s">
        <v>1407</v>
      </c>
      <c r="G46" s="126"/>
      <c r="H46" s="128" t="s">
        <v>33</v>
      </c>
      <c r="I46" s="126"/>
      <c r="J46" s="126"/>
      <c r="K46" s="126">
        <v>581</v>
      </c>
      <c r="L46" s="126" t="s">
        <v>36</v>
      </c>
      <c r="M46" s="139">
        <f t="shared" si="1"/>
        <v>52</v>
      </c>
      <c r="N46" s="139"/>
      <c r="O46" s="139">
        <v>52</v>
      </c>
      <c r="P46" s="139"/>
      <c r="Q46" s="139"/>
      <c r="R46" s="126">
        <v>2130504</v>
      </c>
      <c r="S46" s="126">
        <v>2130504</v>
      </c>
      <c r="T46" s="126" t="s">
        <v>35</v>
      </c>
      <c r="U46" s="175"/>
      <c r="V46" s="126"/>
      <c r="W46" s="126"/>
    </row>
    <row r="47" ht="31" customHeight="1" spans="1:23">
      <c r="A47" s="129">
        <f>IF(B47="","",COUNTA(B$7:B47))</f>
        <v>10</v>
      </c>
      <c r="B47" s="129" t="s">
        <v>1408</v>
      </c>
      <c r="C47" s="129" t="s">
        <v>1409</v>
      </c>
      <c r="D47" s="129">
        <v>2020.04</v>
      </c>
      <c r="E47" s="129" t="s">
        <v>1410</v>
      </c>
      <c r="F47" s="129" t="s">
        <v>1411</v>
      </c>
      <c r="G47" s="128" t="s">
        <v>33</v>
      </c>
      <c r="H47" s="128"/>
      <c r="I47" s="126"/>
      <c r="J47" s="126"/>
      <c r="K47" s="129">
        <v>2083</v>
      </c>
      <c r="L47" s="126" t="s">
        <v>34</v>
      </c>
      <c r="M47" s="139">
        <f t="shared" si="1"/>
        <v>1200</v>
      </c>
      <c r="N47" s="139">
        <v>1200</v>
      </c>
      <c r="O47" s="139"/>
      <c r="P47" s="139"/>
      <c r="Q47" s="139"/>
      <c r="R47" s="126">
        <v>2130505</v>
      </c>
      <c r="S47" s="126">
        <v>2130505</v>
      </c>
      <c r="T47" s="126" t="s">
        <v>35</v>
      </c>
      <c r="U47" s="175"/>
      <c r="V47" s="126"/>
      <c r="W47" s="126">
        <v>1200</v>
      </c>
    </row>
    <row r="48" ht="31" customHeight="1" spans="1:23">
      <c r="A48" s="132"/>
      <c r="B48" s="132"/>
      <c r="C48" s="132"/>
      <c r="D48" s="132"/>
      <c r="E48" s="132"/>
      <c r="F48" s="132"/>
      <c r="G48" s="128" t="s">
        <v>33</v>
      </c>
      <c r="H48" s="126"/>
      <c r="I48" s="126"/>
      <c r="J48" s="126"/>
      <c r="K48" s="132"/>
      <c r="L48" s="126" t="s">
        <v>50</v>
      </c>
      <c r="M48" s="139">
        <f t="shared" si="1"/>
        <v>1000</v>
      </c>
      <c r="N48" s="139">
        <v>1000</v>
      </c>
      <c r="O48" s="139"/>
      <c r="P48" s="139"/>
      <c r="Q48" s="139"/>
      <c r="R48" s="126">
        <v>2130505</v>
      </c>
      <c r="S48" s="126">
        <v>2130505</v>
      </c>
      <c r="T48" s="126" t="s">
        <v>35</v>
      </c>
      <c r="U48" s="175"/>
      <c r="V48" s="126"/>
      <c r="W48" s="126">
        <v>1000</v>
      </c>
    </row>
    <row r="49" ht="31" customHeight="1" spans="1:23">
      <c r="A49" s="126">
        <f>IF(B49="","",COUNTA(B$7:B49))</f>
        <v>11</v>
      </c>
      <c r="B49" s="126" t="s">
        <v>1412</v>
      </c>
      <c r="C49" s="126" t="s">
        <v>1413</v>
      </c>
      <c r="D49" s="126">
        <v>2020.05</v>
      </c>
      <c r="E49" s="126" t="s">
        <v>1414</v>
      </c>
      <c r="F49" s="126" t="s">
        <v>1415</v>
      </c>
      <c r="G49" s="128" t="s">
        <v>33</v>
      </c>
      <c r="H49" s="126"/>
      <c r="I49" s="126"/>
      <c r="J49" s="126"/>
      <c r="K49" s="126">
        <v>210</v>
      </c>
      <c r="L49" s="126" t="s">
        <v>34</v>
      </c>
      <c r="M49" s="139">
        <f t="shared" si="1"/>
        <v>150</v>
      </c>
      <c r="N49" s="139">
        <v>150</v>
      </c>
      <c r="O49" s="139"/>
      <c r="P49" s="139"/>
      <c r="Q49" s="139"/>
      <c r="R49" s="126">
        <v>2130505</v>
      </c>
      <c r="S49" s="126">
        <v>2130505</v>
      </c>
      <c r="T49" s="126" t="s">
        <v>35</v>
      </c>
      <c r="U49" s="175"/>
      <c r="V49" s="126"/>
      <c r="W49" s="126">
        <v>134.259036</v>
      </c>
    </row>
    <row r="50" ht="31" customHeight="1" spans="1:23">
      <c r="A50" s="126">
        <f>IF(B50="","",COUNTA(B$7:B50))</f>
        <v>12</v>
      </c>
      <c r="B50" s="126" t="s">
        <v>1416</v>
      </c>
      <c r="C50" s="126" t="s">
        <v>1417</v>
      </c>
      <c r="D50" s="126">
        <v>2020.06</v>
      </c>
      <c r="E50" s="126" t="s">
        <v>1418</v>
      </c>
      <c r="F50" s="126" t="s">
        <v>1419</v>
      </c>
      <c r="G50" s="128" t="s">
        <v>33</v>
      </c>
      <c r="H50" s="126"/>
      <c r="I50" s="126"/>
      <c r="J50" s="126"/>
      <c r="K50" s="126">
        <v>1382</v>
      </c>
      <c r="L50" s="126" t="s">
        <v>34</v>
      </c>
      <c r="M50" s="139">
        <f t="shared" si="1"/>
        <v>6000</v>
      </c>
      <c r="N50" s="139">
        <v>6000</v>
      </c>
      <c r="O50" s="139"/>
      <c r="P50" s="139"/>
      <c r="Q50" s="139"/>
      <c r="R50" s="126">
        <v>2130505</v>
      </c>
      <c r="S50" s="126">
        <v>2130505</v>
      </c>
      <c r="T50" s="126" t="s">
        <v>35</v>
      </c>
      <c r="U50" s="175"/>
      <c r="V50" s="126"/>
      <c r="W50" s="126">
        <v>6000</v>
      </c>
    </row>
    <row r="51" ht="31" customHeight="1" spans="1:23">
      <c r="A51" s="129">
        <f>IF(B51="","",COUNTA(B$7:B51))</f>
        <v>13</v>
      </c>
      <c r="B51" s="129" t="s">
        <v>1420</v>
      </c>
      <c r="C51" s="129" t="s">
        <v>1421</v>
      </c>
      <c r="D51" s="129">
        <v>2020.05</v>
      </c>
      <c r="E51" s="129" t="s">
        <v>1418</v>
      </c>
      <c r="F51" s="129" t="s">
        <v>1422</v>
      </c>
      <c r="G51" s="128" t="s">
        <v>33</v>
      </c>
      <c r="H51" s="126"/>
      <c r="I51" s="126"/>
      <c r="J51" s="126"/>
      <c r="K51" s="129">
        <v>718</v>
      </c>
      <c r="L51" s="126" t="s">
        <v>87</v>
      </c>
      <c r="M51" s="139">
        <f t="shared" si="1"/>
        <v>75.28</v>
      </c>
      <c r="N51" s="139">
        <v>75.28</v>
      </c>
      <c r="O51" s="139"/>
      <c r="P51" s="139"/>
      <c r="Q51" s="139"/>
      <c r="R51" s="126">
        <v>2130505</v>
      </c>
      <c r="S51" s="126">
        <v>2130505</v>
      </c>
      <c r="T51" s="126" t="s">
        <v>35</v>
      </c>
      <c r="U51" s="175"/>
      <c r="V51" s="126"/>
      <c r="W51" s="126"/>
    </row>
    <row r="52" ht="31" customHeight="1" spans="1:23">
      <c r="A52" s="134"/>
      <c r="B52" s="134"/>
      <c r="C52" s="134"/>
      <c r="D52" s="134"/>
      <c r="E52" s="134"/>
      <c r="F52" s="134"/>
      <c r="G52" s="128" t="s">
        <v>33</v>
      </c>
      <c r="H52" s="126"/>
      <c r="I52" s="126"/>
      <c r="J52" s="126"/>
      <c r="K52" s="134"/>
      <c r="L52" s="126" t="s">
        <v>34</v>
      </c>
      <c r="M52" s="139">
        <f t="shared" si="1"/>
        <v>600</v>
      </c>
      <c r="N52" s="139">
        <v>600</v>
      </c>
      <c r="O52" s="139"/>
      <c r="P52" s="139"/>
      <c r="Q52" s="139"/>
      <c r="R52" s="126">
        <v>2130505</v>
      </c>
      <c r="S52" s="126">
        <v>2130505</v>
      </c>
      <c r="T52" s="126" t="s">
        <v>35</v>
      </c>
      <c r="U52" s="175"/>
      <c r="V52" s="126"/>
      <c r="W52" s="126">
        <v>455.219234</v>
      </c>
    </row>
    <row r="53" ht="31" customHeight="1" spans="1:23">
      <c r="A53" s="132"/>
      <c r="B53" s="132"/>
      <c r="C53" s="132"/>
      <c r="D53" s="132"/>
      <c r="E53" s="132"/>
      <c r="F53" s="132"/>
      <c r="G53" s="128" t="s">
        <v>33</v>
      </c>
      <c r="H53" s="126"/>
      <c r="I53" s="126"/>
      <c r="J53" s="126"/>
      <c r="K53" s="132"/>
      <c r="L53" s="126" t="s">
        <v>34</v>
      </c>
      <c r="M53" s="139">
        <f t="shared" si="1"/>
        <v>490</v>
      </c>
      <c r="N53" s="139">
        <v>490</v>
      </c>
      <c r="O53" s="139"/>
      <c r="P53" s="139"/>
      <c r="Q53" s="139"/>
      <c r="R53" s="128">
        <v>2130599</v>
      </c>
      <c r="S53" s="128">
        <v>2130599</v>
      </c>
      <c r="T53" s="126" t="s">
        <v>35</v>
      </c>
      <c r="U53" s="175"/>
      <c r="V53" s="126"/>
      <c r="W53" s="126">
        <v>490</v>
      </c>
    </row>
    <row r="54" ht="31" customHeight="1" spans="1:23">
      <c r="A54" s="126">
        <f>IF(B54="","",COUNTA(B$7:B54))</f>
        <v>14</v>
      </c>
      <c r="B54" s="126" t="s">
        <v>1423</v>
      </c>
      <c r="C54" s="126" t="s">
        <v>1424</v>
      </c>
      <c r="D54" s="126">
        <v>2020.05</v>
      </c>
      <c r="E54" s="126" t="s">
        <v>1425</v>
      </c>
      <c r="F54" s="126" t="s">
        <v>1426</v>
      </c>
      <c r="G54" s="128" t="s">
        <v>33</v>
      </c>
      <c r="H54" s="126"/>
      <c r="I54" s="126"/>
      <c r="J54" s="126"/>
      <c r="K54" s="126">
        <v>102</v>
      </c>
      <c r="L54" s="126" t="s">
        <v>34</v>
      </c>
      <c r="M54" s="139">
        <f t="shared" si="1"/>
        <v>26.6</v>
      </c>
      <c r="N54" s="139">
        <v>26.6</v>
      </c>
      <c r="O54" s="139"/>
      <c r="P54" s="139"/>
      <c r="Q54" s="139"/>
      <c r="R54" s="126">
        <v>2130505</v>
      </c>
      <c r="S54" s="126">
        <v>2130505</v>
      </c>
      <c r="T54" s="126" t="s">
        <v>35</v>
      </c>
      <c r="U54" s="175"/>
      <c r="V54" s="126"/>
      <c r="W54" s="126">
        <v>26.6</v>
      </c>
    </row>
    <row r="55" ht="31" customHeight="1" spans="1:23">
      <c r="A55" s="126">
        <f>IF(B55="","",COUNTA(B$7:B55))</f>
        <v>15</v>
      </c>
      <c r="B55" s="126" t="s">
        <v>1427</v>
      </c>
      <c r="C55" s="126" t="s">
        <v>1428</v>
      </c>
      <c r="D55" s="126">
        <v>2020.05</v>
      </c>
      <c r="E55" s="126" t="s">
        <v>1429</v>
      </c>
      <c r="F55" s="126" t="s">
        <v>1430</v>
      </c>
      <c r="G55" s="128" t="s">
        <v>33</v>
      </c>
      <c r="H55" s="126"/>
      <c r="I55" s="126"/>
      <c r="J55" s="126"/>
      <c r="K55" s="126">
        <v>1576</v>
      </c>
      <c r="L55" s="126" t="s">
        <v>34</v>
      </c>
      <c r="M55" s="139">
        <f t="shared" si="1"/>
        <v>1000</v>
      </c>
      <c r="N55" s="139">
        <v>1000</v>
      </c>
      <c r="O55" s="139"/>
      <c r="P55" s="139"/>
      <c r="Q55" s="139"/>
      <c r="R55" s="126">
        <v>2130505</v>
      </c>
      <c r="S55" s="126">
        <v>2130505</v>
      </c>
      <c r="T55" s="126" t="s">
        <v>35</v>
      </c>
      <c r="U55" s="175"/>
      <c r="V55" s="126"/>
      <c r="W55" s="126">
        <v>1000</v>
      </c>
    </row>
    <row r="56" ht="31" customHeight="1" spans="1:23">
      <c r="A56" s="126">
        <f>IF(B56="","",COUNTA(B$7:B56))</f>
        <v>16</v>
      </c>
      <c r="B56" s="126" t="s">
        <v>1431</v>
      </c>
      <c r="C56" s="126" t="s">
        <v>1432</v>
      </c>
      <c r="D56" s="126">
        <v>2020.05</v>
      </c>
      <c r="E56" s="126" t="s">
        <v>1433</v>
      </c>
      <c r="F56" s="126" t="s">
        <v>1434</v>
      </c>
      <c r="G56" s="128" t="s">
        <v>33</v>
      </c>
      <c r="H56" s="126"/>
      <c r="I56" s="126"/>
      <c r="J56" s="126"/>
      <c r="K56" s="126">
        <v>20</v>
      </c>
      <c r="L56" s="126" t="s">
        <v>34</v>
      </c>
      <c r="M56" s="139">
        <f t="shared" si="1"/>
        <v>58</v>
      </c>
      <c r="N56" s="139">
        <v>58</v>
      </c>
      <c r="O56" s="139"/>
      <c r="P56" s="139"/>
      <c r="Q56" s="139"/>
      <c r="R56" s="126">
        <v>2130505</v>
      </c>
      <c r="S56" s="126">
        <v>2130505</v>
      </c>
      <c r="T56" s="126" t="s">
        <v>35</v>
      </c>
      <c r="U56" s="175"/>
      <c r="V56" s="126"/>
      <c r="W56" s="126">
        <v>43.8</v>
      </c>
    </row>
    <row r="57" ht="31" customHeight="1" spans="1:23">
      <c r="A57" s="129">
        <f>IF(B57="","",COUNTA(B$7:B57))</f>
        <v>17</v>
      </c>
      <c r="B57" s="129" t="s">
        <v>1435</v>
      </c>
      <c r="C57" s="129" t="s">
        <v>1436</v>
      </c>
      <c r="D57" s="129">
        <v>2020.06</v>
      </c>
      <c r="E57" s="129" t="s">
        <v>1437</v>
      </c>
      <c r="F57" s="129" t="s">
        <v>1438</v>
      </c>
      <c r="G57" s="128" t="s">
        <v>33</v>
      </c>
      <c r="H57" s="126"/>
      <c r="I57" s="126"/>
      <c r="J57" s="126"/>
      <c r="K57" s="129">
        <v>1250</v>
      </c>
      <c r="L57" s="126" t="s">
        <v>34</v>
      </c>
      <c r="M57" s="139">
        <f t="shared" si="1"/>
        <v>3000</v>
      </c>
      <c r="N57" s="139">
        <v>3000</v>
      </c>
      <c r="O57" s="139"/>
      <c r="P57" s="139"/>
      <c r="Q57" s="139"/>
      <c r="R57" s="126">
        <v>2130505</v>
      </c>
      <c r="S57" s="126">
        <v>2130505</v>
      </c>
      <c r="T57" s="126" t="s">
        <v>35</v>
      </c>
      <c r="U57" s="175"/>
      <c r="V57" s="126"/>
      <c r="W57" s="126">
        <v>3000</v>
      </c>
    </row>
    <row r="58" ht="31" customHeight="1" spans="1:23">
      <c r="A58" s="134"/>
      <c r="B58" s="134"/>
      <c r="C58" s="134"/>
      <c r="D58" s="134"/>
      <c r="E58" s="134"/>
      <c r="F58" s="134"/>
      <c r="G58" s="128" t="s">
        <v>33</v>
      </c>
      <c r="H58" s="126"/>
      <c r="I58" s="126"/>
      <c r="J58" s="126"/>
      <c r="K58" s="134"/>
      <c r="L58" s="126" t="s">
        <v>34</v>
      </c>
      <c r="M58" s="139">
        <f t="shared" si="1"/>
        <v>2340</v>
      </c>
      <c r="N58" s="139">
        <v>2340</v>
      </c>
      <c r="O58" s="139"/>
      <c r="P58" s="139"/>
      <c r="Q58" s="139"/>
      <c r="R58" s="128">
        <v>2130599</v>
      </c>
      <c r="S58" s="128">
        <v>2130599</v>
      </c>
      <c r="T58" s="126" t="s">
        <v>35</v>
      </c>
      <c r="U58" s="175"/>
      <c r="V58" s="126"/>
      <c r="W58" s="126">
        <v>2340</v>
      </c>
    </row>
    <row r="59" ht="31" customHeight="1" spans="1:23">
      <c r="A59" s="134"/>
      <c r="B59" s="134"/>
      <c r="C59" s="134"/>
      <c r="D59" s="134"/>
      <c r="E59" s="134"/>
      <c r="F59" s="134"/>
      <c r="G59" s="128" t="s">
        <v>33</v>
      </c>
      <c r="H59" s="126"/>
      <c r="I59" s="126"/>
      <c r="J59" s="126"/>
      <c r="K59" s="134"/>
      <c r="L59" s="126" t="s">
        <v>92</v>
      </c>
      <c r="M59" s="139">
        <f t="shared" si="1"/>
        <v>223.51</v>
      </c>
      <c r="N59" s="139">
        <v>223.51</v>
      </c>
      <c r="O59" s="139"/>
      <c r="P59" s="139"/>
      <c r="Q59" s="139"/>
      <c r="R59" s="126"/>
      <c r="S59" s="126">
        <v>2130505</v>
      </c>
      <c r="T59" s="128" t="s">
        <v>59</v>
      </c>
      <c r="U59" s="175">
        <v>0.0278244942791416</v>
      </c>
      <c r="V59" s="126"/>
      <c r="W59" s="126">
        <v>0</v>
      </c>
    </row>
    <row r="60" ht="31" customHeight="1" spans="1:23">
      <c r="A60" s="134"/>
      <c r="B60" s="134"/>
      <c r="C60" s="134"/>
      <c r="D60" s="134"/>
      <c r="E60" s="134"/>
      <c r="F60" s="134"/>
      <c r="G60" s="128" t="s">
        <v>33</v>
      </c>
      <c r="H60" s="126"/>
      <c r="I60" s="126"/>
      <c r="J60" s="126"/>
      <c r="K60" s="134"/>
      <c r="L60" s="126" t="s">
        <v>95</v>
      </c>
      <c r="M60" s="139">
        <f t="shared" si="1"/>
        <v>114</v>
      </c>
      <c r="N60" s="139">
        <v>114</v>
      </c>
      <c r="O60" s="139"/>
      <c r="P60" s="139"/>
      <c r="Q60" s="139"/>
      <c r="R60" s="126">
        <v>2130701</v>
      </c>
      <c r="S60" s="126">
        <v>2130701</v>
      </c>
      <c r="T60" s="128" t="s">
        <v>59</v>
      </c>
      <c r="U60" s="175">
        <v>0.014191724521597</v>
      </c>
      <c r="V60" s="126"/>
      <c r="W60" s="126">
        <v>0</v>
      </c>
    </row>
    <row r="61" ht="31" customHeight="1" spans="1:23">
      <c r="A61" s="134"/>
      <c r="B61" s="134"/>
      <c r="C61" s="134"/>
      <c r="D61" s="134"/>
      <c r="E61" s="134"/>
      <c r="F61" s="134"/>
      <c r="G61" s="128" t="s">
        <v>33</v>
      </c>
      <c r="H61" s="126"/>
      <c r="I61" s="126"/>
      <c r="J61" s="126"/>
      <c r="K61" s="134"/>
      <c r="L61" s="126" t="s">
        <v>93</v>
      </c>
      <c r="M61" s="139">
        <f t="shared" si="1"/>
        <v>251.16</v>
      </c>
      <c r="N61" s="139">
        <v>251.16</v>
      </c>
      <c r="O61" s="139"/>
      <c r="P61" s="139"/>
      <c r="Q61" s="139"/>
      <c r="R61" s="126">
        <v>2110499</v>
      </c>
      <c r="S61" s="126">
        <v>2110499</v>
      </c>
      <c r="T61" s="128" t="s">
        <v>59</v>
      </c>
      <c r="U61" s="175">
        <v>0.0312666099196868</v>
      </c>
      <c r="V61" s="126"/>
      <c r="W61" s="126">
        <v>0</v>
      </c>
    </row>
    <row r="62" ht="31" customHeight="1" spans="1:23">
      <c r="A62" s="134"/>
      <c r="B62" s="134"/>
      <c r="C62" s="134"/>
      <c r="D62" s="134"/>
      <c r="E62" s="134"/>
      <c r="F62" s="134"/>
      <c r="G62" s="128" t="s">
        <v>33</v>
      </c>
      <c r="H62" s="126"/>
      <c r="I62" s="126"/>
      <c r="J62" s="126"/>
      <c r="K62" s="134"/>
      <c r="L62" s="126" t="s">
        <v>98</v>
      </c>
      <c r="M62" s="139">
        <f t="shared" si="1"/>
        <v>6.42</v>
      </c>
      <c r="N62" s="139">
        <v>6.42</v>
      </c>
      <c r="O62" s="139"/>
      <c r="P62" s="139"/>
      <c r="Q62" s="139"/>
      <c r="R62" s="126">
        <v>2160299</v>
      </c>
      <c r="S62" s="126">
        <v>2160299</v>
      </c>
      <c r="T62" s="128" t="s">
        <v>59</v>
      </c>
      <c r="U62" s="175">
        <v>0.000799218170426777</v>
      </c>
      <c r="V62" s="126"/>
      <c r="W62" s="126">
        <v>0</v>
      </c>
    </row>
    <row r="63" ht="31" customHeight="1" spans="1:23">
      <c r="A63" s="134"/>
      <c r="B63" s="134"/>
      <c r="C63" s="134"/>
      <c r="D63" s="134"/>
      <c r="E63" s="134"/>
      <c r="F63" s="134"/>
      <c r="G63" s="128" t="s">
        <v>33</v>
      </c>
      <c r="H63" s="126"/>
      <c r="I63" s="126"/>
      <c r="J63" s="126"/>
      <c r="K63" s="134"/>
      <c r="L63" s="126" t="s">
        <v>97</v>
      </c>
      <c r="M63" s="139">
        <f t="shared" si="1"/>
        <v>136.73</v>
      </c>
      <c r="N63" s="139">
        <v>136.73</v>
      </c>
      <c r="O63" s="139"/>
      <c r="P63" s="139"/>
      <c r="Q63" s="139"/>
      <c r="R63" s="126"/>
      <c r="S63" s="126">
        <v>2130505</v>
      </c>
      <c r="T63" s="128" t="s">
        <v>59</v>
      </c>
      <c r="U63" s="175">
        <v>0.0170213552091049</v>
      </c>
      <c r="V63" s="126"/>
      <c r="W63" s="126">
        <v>0</v>
      </c>
    </row>
    <row r="64" ht="31" customHeight="1" spans="1:23">
      <c r="A64" s="132"/>
      <c r="B64" s="132"/>
      <c r="C64" s="132"/>
      <c r="D64" s="132"/>
      <c r="E64" s="132"/>
      <c r="F64" s="132"/>
      <c r="G64" s="128" t="s">
        <v>33</v>
      </c>
      <c r="H64" s="126"/>
      <c r="I64" s="126"/>
      <c r="J64" s="126"/>
      <c r="K64" s="132"/>
      <c r="L64" s="126" t="s">
        <v>58</v>
      </c>
      <c r="M64" s="139">
        <f t="shared" si="1"/>
        <v>1961.0304</v>
      </c>
      <c r="N64" s="139">
        <v>1961.0304</v>
      </c>
      <c r="O64" s="139"/>
      <c r="P64" s="139"/>
      <c r="Q64" s="139"/>
      <c r="R64" s="126">
        <v>2140602</v>
      </c>
      <c r="S64" s="126">
        <v>2140602</v>
      </c>
      <c r="T64" s="128" t="s">
        <v>59</v>
      </c>
      <c r="U64" s="175">
        <v>0.244126343993659</v>
      </c>
      <c r="V64" s="126"/>
      <c r="W64" s="126">
        <v>1961.0304</v>
      </c>
    </row>
    <row r="65" ht="31" customHeight="1" spans="1:23">
      <c r="A65" s="129">
        <f>IF(B65="","",COUNTA(B$7:B65))</f>
        <v>18</v>
      </c>
      <c r="B65" s="129" t="s">
        <v>1243</v>
      </c>
      <c r="C65" s="129" t="s">
        <v>1397</v>
      </c>
      <c r="D65" s="129">
        <v>2020.06</v>
      </c>
      <c r="E65" s="129" t="s">
        <v>1439</v>
      </c>
      <c r="F65" s="129" t="s">
        <v>1440</v>
      </c>
      <c r="G65" s="128" t="s">
        <v>33</v>
      </c>
      <c r="H65" s="126"/>
      <c r="I65" s="126"/>
      <c r="J65" s="126"/>
      <c r="K65" s="129">
        <v>2991</v>
      </c>
      <c r="L65" s="126" t="s">
        <v>34</v>
      </c>
      <c r="M65" s="139">
        <f t="shared" si="1"/>
        <v>3100</v>
      </c>
      <c r="N65" s="139">
        <v>3100</v>
      </c>
      <c r="O65" s="139"/>
      <c r="P65" s="139"/>
      <c r="Q65" s="139"/>
      <c r="R65" s="126">
        <v>2130505</v>
      </c>
      <c r="S65" s="126">
        <v>2130505</v>
      </c>
      <c r="T65" s="126" t="s">
        <v>35</v>
      </c>
      <c r="U65" s="175"/>
      <c r="V65" s="126"/>
      <c r="W65" s="126">
        <v>3100</v>
      </c>
    </row>
    <row r="66" ht="31" customHeight="1" spans="1:23">
      <c r="A66" s="134"/>
      <c r="B66" s="134"/>
      <c r="C66" s="134"/>
      <c r="D66" s="134"/>
      <c r="E66" s="134"/>
      <c r="F66" s="134"/>
      <c r="G66" s="128" t="s">
        <v>33</v>
      </c>
      <c r="H66" s="126"/>
      <c r="I66" s="126"/>
      <c r="J66" s="126"/>
      <c r="K66" s="134"/>
      <c r="L66" s="126" t="s">
        <v>100</v>
      </c>
      <c r="M66" s="139">
        <f t="shared" si="1"/>
        <v>500</v>
      </c>
      <c r="N66" s="139">
        <v>500</v>
      </c>
      <c r="O66" s="139"/>
      <c r="P66" s="139"/>
      <c r="Q66" s="139"/>
      <c r="R66" s="126">
        <v>2130505</v>
      </c>
      <c r="S66" s="126">
        <v>2130505</v>
      </c>
      <c r="T66" s="128" t="s">
        <v>59</v>
      </c>
      <c r="U66" s="175">
        <v>0.110033516209037</v>
      </c>
      <c r="V66" s="126"/>
      <c r="W66" s="126">
        <v>500</v>
      </c>
    </row>
    <row r="67" ht="31" customHeight="1" spans="1:23">
      <c r="A67" s="134"/>
      <c r="B67" s="134"/>
      <c r="C67" s="134"/>
      <c r="D67" s="134"/>
      <c r="E67" s="134"/>
      <c r="F67" s="134"/>
      <c r="G67" s="128" t="s">
        <v>33</v>
      </c>
      <c r="H67" s="126"/>
      <c r="I67" s="126"/>
      <c r="J67" s="126"/>
      <c r="K67" s="134"/>
      <c r="L67" s="126" t="s">
        <v>131</v>
      </c>
      <c r="M67" s="139">
        <f t="shared" si="1"/>
        <v>233</v>
      </c>
      <c r="N67" s="139">
        <v>233</v>
      </c>
      <c r="O67" s="139"/>
      <c r="P67" s="139"/>
      <c r="Q67" s="139"/>
      <c r="R67" s="128">
        <v>2210105</v>
      </c>
      <c r="S67" s="128">
        <v>2210105</v>
      </c>
      <c r="T67" s="128" t="s">
        <v>59</v>
      </c>
      <c r="U67" s="175">
        <v>0.0512756185534114</v>
      </c>
      <c r="V67" s="126"/>
      <c r="W67" s="126">
        <v>0</v>
      </c>
    </row>
    <row r="68" ht="31" customHeight="1" spans="1:23">
      <c r="A68" s="134"/>
      <c r="B68" s="134"/>
      <c r="C68" s="134"/>
      <c r="D68" s="134"/>
      <c r="E68" s="134"/>
      <c r="F68" s="134"/>
      <c r="G68" s="128" t="s">
        <v>33</v>
      </c>
      <c r="H68" s="126"/>
      <c r="I68" s="126"/>
      <c r="J68" s="126"/>
      <c r="K68" s="134"/>
      <c r="L68" s="126" t="s">
        <v>100</v>
      </c>
      <c r="M68" s="139">
        <f t="shared" si="1"/>
        <v>31.07</v>
      </c>
      <c r="N68" s="139">
        <v>31.07</v>
      </c>
      <c r="O68" s="139"/>
      <c r="P68" s="139"/>
      <c r="Q68" s="139"/>
      <c r="R68" s="126">
        <v>2220199</v>
      </c>
      <c r="S68" s="126">
        <v>2220199</v>
      </c>
      <c r="T68" s="128" t="s">
        <v>59</v>
      </c>
      <c r="U68" s="175">
        <v>0.00683748269722958</v>
      </c>
      <c r="V68" s="126"/>
      <c r="W68" s="126">
        <v>0</v>
      </c>
    </row>
    <row r="69" ht="31" customHeight="1" spans="1:23">
      <c r="A69" s="132"/>
      <c r="B69" s="132"/>
      <c r="C69" s="132"/>
      <c r="D69" s="132"/>
      <c r="E69" s="132"/>
      <c r="F69" s="132"/>
      <c r="G69" s="128" t="s">
        <v>33</v>
      </c>
      <c r="H69" s="126"/>
      <c r="I69" s="126"/>
      <c r="J69" s="126"/>
      <c r="K69" s="132"/>
      <c r="L69" s="126" t="s">
        <v>34</v>
      </c>
      <c r="M69" s="139">
        <f t="shared" si="1"/>
        <v>680</v>
      </c>
      <c r="N69" s="139">
        <v>680</v>
      </c>
      <c r="O69" s="139"/>
      <c r="P69" s="139"/>
      <c r="Q69" s="139"/>
      <c r="R69" s="128">
        <v>2130599</v>
      </c>
      <c r="S69" s="128">
        <v>2130599</v>
      </c>
      <c r="T69" s="126" t="s">
        <v>35</v>
      </c>
      <c r="U69" s="175"/>
      <c r="V69" s="126"/>
      <c r="W69" s="126">
        <v>677.987375</v>
      </c>
    </row>
    <row r="70" ht="31" customHeight="1" spans="1:23">
      <c r="A70" s="129">
        <f>IF(B70="","",COUNTA(B$7:B70))</f>
        <v>19</v>
      </c>
      <c r="B70" s="129" t="s">
        <v>1441</v>
      </c>
      <c r="C70" s="129" t="s">
        <v>1442</v>
      </c>
      <c r="D70" s="129">
        <v>2020.04</v>
      </c>
      <c r="E70" s="129" t="s">
        <v>31</v>
      </c>
      <c r="F70" s="129" t="s">
        <v>1443</v>
      </c>
      <c r="G70" s="128" t="s">
        <v>33</v>
      </c>
      <c r="H70" s="126"/>
      <c r="I70" s="126"/>
      <c r="J70" s="126"/>
      <c r="K70" s="129">
        <v>840</v>
      </c>
      <c r="L70" s="126" t="s">
        <v>34</v>
      </c>
      <c r="M70" s="139">
        <f t="shared" si="1"/>
        <v>1282</v>
      </c>
      <c r="N70" s="139">
        <v>1282</v>
      </c>
      <c r="O70" s="139"/>
      <c r="P70" s="139"/>
      <c r="Q70" s="139"/>
      <c r="R70" s="126">
        <v>2130505</v>
      </c>
      <c r="S70" s="126">
        <v>2130505</v>
      </c>
      <c r="T70" s="126" t="s">
        <v>35</v>
      </c>
      <c r="U70" s="175"/>
      <c r="V70" s="126"/>
      <c r="W70" s="126">
        <v>1282</v>
      </c>
    </row>
    <row r="71" ht="31" customHeight="1" spans="1:23">
      <c r="A71" s="132"/>
      <c r="B71" s="132"/>
      <c r="C71" s="132"/>
      <c r="D71" s="132"/>
      <c r="E71" s="132"/>
      <c r="F71" s="132"/>
      <c r="G71" s="128" t="s">
        <v>33</v>
      </c>
      <c r="H71" s="126"/>
      <c r="I71" s="126"/>
      <c r="J71" s="126"/>
      <c r="K71" s="132"/>
      <c r="L71" s="126" t="s">
        <v>36</v>
      </c>
      <c r="M71" s="139">
        <f t="shared" ref="M71:M129" si="2">N71+O71+P71+Q71</f>
        <v>470</v>
      </c>
      <c r="N71" s="139"/>
      <c r="O71" s="139">
        <v>470</v>
      </c>
      <c r="P71" s="139"/>
      <c r="Q71" s="139"/>
      <c r="R71" s="128">
        <v>2130599</v>
      </c>
      <c r="S71" s="128">
        <v>2130599</v>
      </c>
      <c r="T71" s="126" t="s">
        <v>35</v>
      </c>
      <c r="U71" s="175"/>
      <c r="V71" s="126"/>
      <c r="W71" s="126">
        <v>146.322229</v>
      </c>
    </row>
    <row r="72" ht="31" customHeight="1" spans="1:23">
      <c r="A72" s="156">
        <f>IF(B72="","",COUNTA(B$7:B72))</f>
        <v>20</v>
      </c>
      <c r="B72" s="156" t="s">
        <v>1444</v>
      </c>
      <c r="C72" s="126" t="s">
        <v>1445</v>
      </c>
      <c r="D72" s="126">
        <v>2020.05</v>
      </c>
      <c r="E72" s="126" t="s">
        <v>31</v>
      </c>
      <c r="F72" s="156" t="s">
        <v>1446</v>
      </c>
      <c r="G72" s="126"/>
      <c r="H72" s="128" t="s">
        <v>33</v>
      </c>
      <c r="I72" s="126"/>
      <c r="J72" s="126"/>
      <c r="K72" s="156">
        <v>99</v>
      </c>
      <c r="L72" s="126" t="s">
        <v>236</v>
      </c>
      <c r="M72" s="139">
        <f t="shared" si="2"/>
        <v>300</v>
      </c>
      <c r="N72" s="139">
        <v>300</v>
      </c>
      <c r="O72" s="139"/>
      <c r="P72" s="139"/>
      <c r="Q72" s="139"/>
      <c r="R72" s="126">
        <v>2130504</v>
      </c>
      <c r="S72" s="126">
        <v>2130504</v>
      </c>
      <c r="T72" s="126" t="s">
        <v>35</v>
      </c>
      <c r="U72" s="175"/>
      <c r="V72" s="126"/>
      <c r="W72" s="126">
        <v>288.640863</v>
      </c>
    </row>
    <row r="73" ht="31" customHeight="1" spans="1:23">
      <c r="A73" s="156">
        <f>IF(B73="","",COUNTA(B$7:B73))</f>
        <v>21</v>
      </c>
      <c r="B73" s="156" t="s">
        <v>1447</v>
      </c>
      <c r="C73" s="126" t="s">
        <v>1448</v>
      </c>
      <c r="D73" s="126">
        <v>2020.05</v>
      </c>
      <c r="E73" s="126" t="s">
        <v>31</v>
      </c>
      <c r="F73" s="156" t="s">
        <v>1449</v>
      </c>
      <c r="G73" s="126"/>
      <c r="H73" s="128" t="s">
        <v>33</v>
      </c>
      <c r="I73" s="126"/>
      <c r="J73" s="126"/>
      <c r="K73" s="156">
        <v>487</v>
      </c>
      <c r="L73" s="126" t="s">
        <v>236</v>
      </c>
      <c r="M73" s="139">
        <f t="shared" si="2"/>
        <v>100</v>
      </c>
      <c r="N73" s="139">
        <v>100</v>
      </c>
      <c r="O73" s="139"/>
      <c r="P73" s="139"/>
      <c r="Q73" s="139"/>
      <c r="R73" s="126">
        <v>2130504</v>
      </c>
      <c r="S73" s="126">
        <v>2130504</v>
      </c>
      <c r="T73" s="126" t="s">
        <v>35</v>
      </c>
      <c r="U73" s="175"/>
      <c r="V73" s="126"/>
      <c r="W73" s="126">
        <v>97.066689</v>
      </c>
    </row>
    <row r="74" ht="31" customHeight="1" spans="1:23">
      <c r="A74" s="156">
        <f>IF(B74="","",COUNTA(B$7:B74))</f>
        <v>22</v>
      </c>
      <c r="B74" s="156" t="s">
        <v>1450</v>
      </c>
      <c r="C74" s="126" t="s">
        <v>1451</v>
      </c>
      <c r="D74" s="126">
        <v>2020.05</v>
      </c>
      <c r="E74" s="126" t="s">
        <v>31</v>
      </c>
      <c r="F74" s="156" t="s">
        <v>1452</v>
      </c>
      <c r="G74" s="126"/>
      <c r="H74" s="128" t="s">
        <v>33</v>
      </c>
      <c r="I74" s="126"/>
      <c r="J74" s="126"/>
      <c r="K74" s="156">
        <v>710</v>
      </c>
      <c r="L74" s="126" t="s">
        <v>236</v>
      </c>
      <c r="M74" s="139">
        <f t="shared" si="2"/>
        <v>1100</v>
      </c>
      <c r="N74" s="139">
        <v>1100</v>
      </c>
      <c r="O74" s="139"/>
      <c r="P74" s="139"/>
      <c r="Q74" s="139"/>
      <c r="R74" s="126">
        <v>2130504</v>
      </c>
      <c r="S74" s="126">
        <v>2130504</v>
      </c>
      <c r="T74" s="126" t="s">
        <v>35</v>
      </c>
      <c r="U74" s="175"/>
      <c r="V74" s="126"/>
      <c r="W74" s="126">
        <v>1035.87448</v>
      </c>
    </row>
    <row r="75" ht="31" customHeight="1" spans="1:23">
      <c r="A75" s="156">
        <f>IF(B75="","",COUNTA(B$7:B75))</f>
        <v>23</v>
      </c>
      <c r="B75" s="156" t="s">
        <v>1453</v>
      </c>
      <c r="C75" s="126" t="s">
        <v>1454</v>
      </c>
      <c r="D75" s="126">
        <v>2020.05</v>
      </c>
      <c r="E75" s="126" t="s">
        <v>31</v>
      </c>
      <c r="F75" s="156" t="s">
        <v>1455</v>
      </c>
      <c r="G75" s="126"/>
      <c r="H75" s="128" t="s">
        <v>33</v>
      </c>
      <c r="I75" s="126"/>
      <c r="J75" s="126"/>
      <c r="K75" s="156">
        <v>1580</v>
      </c>
      <c r="L75" s="126" t="s">
        <v>236</v>
      </c>
      <c r="M75" s="139">
        <f t="shared" si="2"/>
        <v>585</v>
      </c>
      <c r="N75" s="139">
        <v>585</v>
      </c>
      <c r="O75" s="139"/>
      <c r="P75" s="139"/>
      <c r="Q75" s="139"/>
      <c r="R75" s="126">
        <v>2130504</v>
      </c>
      <c r="S75" s="126">
        <v>2130504</v>
      </c>
      <c r="T75" s="126" t="s">
        <v>35</v>
      </c>
      <c r="U75" s="175"/>
      <c r="V75" s="126"/>
      <c r="W75" s="126">
        <v>498.701065</v>
      </c>
    </row>
    <row r="76" ht="31" customHeight="1" spans="1:23">
      <c r="A76" s="156">
        <f>IF(B76="","",COUNTA(B$7:B76))</f>
        <v>24</v>
      </c>
      <c r="B76" s="156" t="s">
        <v>1456</v>
      </c>
      <c r="C76" s="126" t="s">
        <v>1457</v>
      </c>
      <c r="D76" s="126">
        <v>2020.05</v>
      </c>
      <c r="E76" s="126" t="s">
        <v>31</v>
      </c>
      <c r="F76" s="156" t="s">
        <v>1458</v>
      </c>
      <c r="G76" s="126"/>
      <c r="H76" s="128" t="s">
        <v>33</v>
      </c>
      <c r="I76" s="126"/>
      <c r="J76" s="126"/>
      <c r="K76" s="156">
        <v>412</v>
      </c>
      <c r="L76" s="126" t="s">
        <v>236</v>
      </c>
      <c r="M76" s="139">
        <f t="shared" si="2"/>
        <v>315</v>
      </c>
      <c r="N76" s="139">
        <v>315</v>
      </c>
      <c r="O76" s="139"/>
      <c r="P76" s="139"/>
      <c r="Q76" s="139"/>
      <c r="R76" s="126">
        <v>2130504</v>
      </c>
      <c r="S76" s="126">
        <v>2130504</v>
      </c>
      <c r="T76" s="126" t="s">
        <v>35</v>
      </c>
      <c r="U76" s="175"/>
      <c r="V76" s="126"/>
      <c r="W76" s="126">
        <v>278.564138</v>
      </c>
    </row>
    <row r="77" ht="31" customHeight="1" spans="1:23">
      <c r="A77" s="156">
        <f>IF(B77="","",COUNTA(B$7:B77))</f>
        <v>25</v>
      </c>
      <c r="B77" s="156" t="s">
        <v>1459</v>
      </c>
      <c r="C77" s="126" t="s">
        <v>1460</v>
      </c>
      <c r="D77" s="126">
        <v>2020.05</v>
      </c>
      <c r="E77" s="126" t="s">
        <v>31</v>
      </c>
      <c r="F77" s="156" t="s">
        <v>1461</v>
      </c>
      <c r="G77" s="126"/>
      <c r="H77" s="128" t="s">
        <v>33</v>
      </c>
      <c r="I77" s="126"/>
      <c r="J77" s="126"/>
      <c r="K77" s="156">
        <v>213</v>
      </c>
      <c r="L77" s="126" t="s">
        <v>236</v>
      </c>
      <c r="M77" s="139">
        <f t="shared" si="2"/>
        <v>560</v>
      </c>
      <c r="N77" s="139">
        <v>560</v>
      </c>
      <c r="O77" s="139"/>
      <c r="P77" s="139"/>
      <c r="Q77" s="139"/>
      <c r="R77" s="126">
        <v>2130504</v>
      </c>
      <c r="S77" s="126">
        <v>2130504</v>
      </c>
      <c r="T77" s="126" t="s">
        <v>35</v>
      </c>
      <c r="U77" s="175"/>
      <c r="V77" s="126"/>
      <c r="W77" s="126">
        <v>425.625673</v>
      </c>
    </row>
    <row r="78" ht="31" customHeight="1" spans="1:23">
      <c r="A78" s="156">
        <f>IF(B78="","",COUNTA(B$7:B78))</f>
        <v>26</v>
      </c>
      <c r="B78" s="156" t="s">
        <v>1462</v>
      </c>
      <c r="C78" s="126" t="s">
        <v>1463</v>
      </c>
      <c r="D78" s="126">
        <v>2020.05</v>
      </c>
      <c r="E78" s="126" t="s">
        <v>31</v>
      </c>
      <c r="F78" s="156" t="s">
        <v>1464</v>
      </c>
      <c r="G78" s="126"/>
      <c r="H78" s="128" t="s">
        <v>33</v>
      </c>
      <c r="I78" s="126"/>
      <c r="J78" s="126"/>
      <c r="K78" s="156">
        <v>240</v>
      </c>
      <c r="L78" s="126" t="s">
        <v>236</v>
      </c>
      <c r="M78" s="139">
        <f t="shared" si="2"/>
        <v>640</v>
      </c>
      <c r="N78" s="139">
        <v>640</v>
      </c>
      <c r="O78" s="139"/>
      <c r="P78" s="139"/>
      <c r="Q78" s="139"/>
      <c r="R78" s="126">
        <v>2130504</v>
      </c>
      <c r="S78" s="126">
        <v>2130504</v>
      </c>
      <c r="T78" s="126" t="s">
        <v>35</v>
      </c>
      <c r="U78" s="175"/>
      <c r="V78" s="126"/>
      <c r="W78" s="126">
        <v>549.286169</v>
      </c>
    </row>
    <row r="79" ht="31" customHeight="1" spans="1:23">
      <c r="A79" s="156">
        <f>IF(B79="","",COUNTA(B$7:B79))</f>
        <v>27</v>
      </c>
      <c r="B79" s="156" t="s">
        <v>1465</v>
      </c>
      <c r="C79" s="126" t="s">
        <v>1466</v>
      </c>
      <c r="D79" s="126">
        <v>2020.05</v>
      </c>
      <c r="E79" s="126" t="s">
        <v>31</v>
      </c>
      <c r="F79" s="156" t="s">
        <v>1467</v>
      </c>
      <c r="G79" s="126"/>
      <c r="H79" s="128" t="s">
        <v>33</v>
      </c>
      <c r="I79" s="126"/>
      <c r="J79" s="126"/>
      <c r="K79" s="126">
        <v>477</v>
      </c>
      <c r="L79" s="126" t="s">
        <v>1468</v>
      </c>
      <c r="M79" s="139">
        <f t="shared" si="2"/>
        <v>194</v>
      </c>
      <c r="N79" s="139"/>
      <c r="O79" s="139">
        <v>194</v>
      </c>
      <c r="P79" s="139"/>
      <c r="Q79" s="139"/>
      <c r="R79" s="126">
        <v>2130504</v>
      </c>
      <c r="S79" s="126">
        <v>2130504</v>
      </c>
      <c r="T79" s="126" t="s">
        <v>35</v>
      </c>
      <c r="U79" s="175"/>
      <c r="V79" s="126"/>
      <c r="W79" s="126">
        <v>180.394452</v>
      </c>
    </row>
    <row r="80" ht="31" customHeight="1" spans="1:23">
      <c r="A80" s="156">
        <f>IF(B80="","",COUNTA(B$7:B80))</f>
        <v>28</v>
      </c>
      <c r="B80" s="156" t="s">
        <v>1469</v>
      </c>
      <c r="C80" s="126" t="s">
        <v>1470</v>
      </c>
      <c r="D80" s="126">
        <v>2020.04</v>
      </c>
      <c r="E80" s="126" t="s">
        <v>31</v>
      </c>
      <c r="F80" s="126" t="s">
        <v>1471</v>
      </c>
      <c r="G80" s="128" t="s">
        <v>33</v>
      </c>
      <c r="H80" s="128"/>
      <c r="I80" s="126"/>
      <c r="J80" s="126"/>
      <c r="K80" s="126">
        <v>1500</v>
      </c>
      <c r="L80" s="126" t="s">
        <v>34</v>
      </c>
      <c r="M80" s="139">
        <f t="shared" si="2"/>
        <v>1332.3817</v>
      </c>
      <c r="N80" s="139">
        <v>1332.3817</v>
      </c>
      <c r="O80" s="139"/>
      <c r="P80" s="139"/>
      <c r="Q80" s="139"/>
      <c r="R80" s="126">
        <v>2130505</v>
      </c>
      <c r="S80" s="126">
        <v>2130505</v>
      </c>
      <c r="T80" s="126" t="s">
        <v>35</v>
      </c>
      <c r="U80" s="175"/>
      <c r="V80" s="126"/>
      <c r="W80" s="126">
        <v>1332.3817</v>
      </c>
    </row>
    <row r="81" ht="31" customHeight="1" spans="1:23">
      <c r="A81" s="129">
        <f>IF(B81="","",COUNTA(B$7:B81))</f>
        <v>29</v>
      </c>
      <c r="B81" s="129" t="s">
        <v>1472</v>
      </c>
      <c r="C81" s="129" t="s">
        <v>1473</v>
      </c>
      <c r="D81" s="129">
        <v>2020.05</v>
      </c>
      <c r="E81" s="129" t="s">
        <v>83</v>
      </c>
      <c r="F81" s="129" t="s">
        <v>1474</v>
      </c>
      <c r="G81" s="128" t="s">
        <v>33</v>
      </c>
      <c r="H81" s="126"/>
      <c r="I81" s="126"/>
      <c r="J81" s="126"/>
      <c r="K81" s="129">
        <v>2500</v>
      </c>
      <c r="L81" s="126" t="s">
        <v>34</v>
      </c>
      <c r="M81" s="139">
        <f t="shared" si="2"/>
        <v>180.2</v>
      </c>
      <c r="N81" s="139">
        <v>180.2</v>
      </c>
      <c r="O81" s="139"/>
      <c r="P81" s="139"/>
      <c r="Q81" s="139"/>
      <c r="R81" s="128">
        <v>2130599</v>
      </c>
      <c r="S81" s="128">
        <v>2130599</v>
      </c>
      <c r="T81" s="126" t="s">
        <v>35</v>
      </c>
      <c r="U81" s="175"/>
      <c r="V81" s="126"/>
      <c r="W81" s="126">
        <v>180.186077</v>
      </c>
    </row>
    <row r="82" ht="31" customHeight="1" spans="1:23">
      <c r="A82" s="132"/>
      <c r="B82" s="132"/>
      <c r="C82" s="132"/>
      <c r="D82" s="132"/>
      <c r="E82" s="132"/>
      <c r="F82" s="132"/>
      <c r="G82" s="128" t="s">
        <v>33</v>
      </c>
      <c r="H82" s="126"/>
      <c r="I82" s="126"/>
      <c r="J82" s="126"/>
      <c r="K82" s="132"/>
      <c r="L82" s="126" t="s">
        <v>34</v>
      </c>
      <c r="M82" s="139">
        <f t="shared" si="2"/>
        <v>1000</v>
      </c>
      <c r="N82" s="139">
        <v>1000</v>
      </c>
      <c r="O82" s="139"/>
      <c r="P82" s="139"/>
      <c r="Q82" s="139"/>
      <c r="R82" s="126">
        <v>2130505</v>
      </c>
      <c r="S82" s="126">
        <v>2130505</v>
      </c>
      <c r="T82" s="126" t="s">
        <v>35</v>
      </c>
      <c r="U82" s="175"/>
      <c r="V82" s="126"/>
      <c r="W82" s="126">
        <v>1000</v>
      </c>
    </row>
    <row r="83" ht="31" customHeight="1" spans="1:23">
      <c r="A83" s="129">
        <f>IF(B83="","",COUNTA(B$7:B83))</f>
        <v>30</v>
      </c>
      <c r="B83" s="129" t="s">
        <v>1475</v>
      </c>
      <c r="C83" s="129" t="s">
        <v>1476</v>
      </c>
      <c r="D83" s="129">
        <v>2020.06</v>
      </c>
      <c r="E83" s="129" t="s">
        <v>83</v>
      </c>
      <c r="F83" s="129" t="s">
        <v>1477</v>
      </c>
      <c r="G83" s="128" t="s">
        <v>33</v>
      </c>
      <c r="H83" s="126"/>
      <c r="I83" s="126"/>
      <c r="J83" s="126"/>
      <c r="K83" s="129">
        <v>150</v>
      </c>
      <c r="L83" s="126" t="s">
        <v>34</v>
      </c>
      <c r="M83" s="139">
        <f t="shared" si="2"/>
        <v>1000</v>
      </c>
      <c r="N83" s="139">
        <v>1000</v>
      </c>
      <c r="O83" s="139"/>
      <c r="P83" s="139"/>
      <c r="Q83" s="139"/>
      <c r="R83" s="126">
        <v>2130505</v>
      </c>
      <c r="S83" s="126">
        <v>2130505</v>
      </c>
      <c r="T83" s="126" t="s">
        <v>35</v>
      </c>
      <c r="U83" s="175"/>
      <c r="V83" s="126"/>
      <c r="W83" s="126">
        <v>1000</v>
      </c>
    </row>
    <row r="84" ht="31" customHeight="1" spans="1:23">
      <c r="A84" s="134"/>
      <c r="B84" s="134"/>
      <c r="C84" s="134"/>
      <c r="D84" s="134"/>
      <c r="E84" s="134"/>
      <c r="F84" s="134"/>
      <c r="G84" s="128" t="s">
        <v>33</v>
      </c>
      <c r="H84" s="126"/>
      <c r="I84" s="126"/>
      <c r="J84" s="126"/>
      <c r="K84" s="134"/>
      <c r="L84" s="126" t="s">
        <v>100</v>
      </c>
      <c r="M84" s="139">
        <f t="shared" si="2"/>
        <v>222.73</v>
      </c>
      <c r="N84" s="139">
        <v>222.73</v>
      </c>
      <c r="O84" s="139"/>
      <c r="P84" s="139"/>
      <c r="Q84" s="139"/>
      <c r="R84" s="126">
        <v>2130505</v>
      </c>
      <c r="S84" s="126">
        <v>2130505</v>
      </c>
      <c r="T84" s="128" t="s">
        <v>59</v>
      </c>
      <c r="U84" s="175">
        <v>0.111364996993145</v>
      </c>
      <c r="V84" s="126"/>
      <c r="W84" s="126">
        <v>222.73</v>
      </c>
    </row>
    <row r="85" ht="31" customHeight="1" spans="1:23">
      <c r="A85" s="134"/>
      <c r="B85" s="134"/>
      <c r="C85" s="134"/>
      <c r="D85" s="134"/>
      <c r="E85" s="134"/>
      <c r="F85" s="134"/>
      <c r="G85" s="128" t="s">
        <v>33</v>
      </c>
      <c r="H85" s="126"/>
      <c r="I85" s="126"/>
      <c r="J85" s="126"/>
      <c r="K85" s="134"/>
      <c r="L85" s="126" t="s">
        <v>277</v>
      </c>
      <c r="M85" s="139">
        <f t="shared" si="2"/>
        <v>232</v>
      </c>
      <c r="N85" s="139"/>
      <c r="O85" s="139">
        <v>232</v>
      </c>
      <c r="P85" s="139"/>
      <c r="Q85" s="139"/>
      <c r="R85" s="126">
        <v>2130701</v>
      </c>
      <c r="S85" s="126">
        <v>2130701</v>
      </c>
      <c r="T85" s="128" t="s">
        <v>59</v>
      </c>
      <c r="U85" s="175">
        <v>0.115999996868</v>
      </c>
      <c r="V85" s="126"/>
      <c r="W85" s="126">
        <v>232</v>
      </c>
    </row>
    <row r="86" ht="31" customHeight="1" spans="1:23">
      <c r="A86" s="134"/>
      <c r="B86" s="134"/>
      <c r="C86" s="134"/>
      <c r="D86" s="134"/>
      <c r="E86" s="134"/>
      <c r="F86" s="134"/>
      <c r="G86" s="128" t="s">
        <v>33</v>
      </c>
      <c r="H86" s="126"/>
      <c r="I86" s="126"/>
      <c r="J86" s="126"/>
      <c r="K86" s="134"/>
      <c r="L86" s="126" t="s">
        <v>277</v>
      </c>
      <c r="M86" s="139">
        <f t="shared" si="2"/>
        <v>14</v>
      </c>
      <c r="N86" s="139"/>
      <c r="O86" s="139">
        <v>14</v>
      </c>
      <c r="P86" s="139"/>
      <c r="Q86" s="139"/>
      <c r="R86" s="126">
        <v>2130701</v>
      </c>
      <c r="S86" s="126">
        <v>2130701</v>
      </c>
      <c r="T86" s="128" t="s">
        <v>59</v>
      </c>
      <c r="U86" s="175">
        <v>0.006999999811</v>
      </c>
      <c r="V86" s="126"/>
      <c r="W86" s="126">
        <v>0</v>
      </c>
    </row>
    <row r="87" ht="31" customHeight="1" spans="1:23">
      <c r="A87" s="134"/>
      <c r="B87" s="134"/>
      <c r="C87" s="134"/>
      <c r="D87" s="134"/>
      <c r="E87" s="134"/>
      <c r="F87" s="134"/>
      <c r="G87" s="128" t="s">
        <v>33</v>
      </c>
      <c r="H87" s="126"/>
      <c r="I87" s="126"/>
      <c r="J87" s="126"/>
      <c r="K87" s="134"/>
      <c r="L87" s="126" t="s">
        <v>277</v>
      </c>
      <c r="M87" s="139">
        <f t="shared" si="2"/>
        <v>72</v>
      </c>
      <c r="N87" s="139"/>
      <c r="O87" s="139">
        <v>72</v>
      </c>
      <c r="P87" s="139"/>
      <c r="Q87" s="139"/>
      <c r="R87" s="126">
        <v>2130706</v>
      </c>
      <c r="S87" s="126">
        <v>2130706</v>
      </c>
      <c r="T87" s="128" t="s">
        <v>59</v>
      </c>
      <c r="U87" s="175">
        <v>0.035999999028</v>
      </c>
      <c r="V87" s="126"/>
      <c r="W87" s="126">
        <v>0</v>
      </c>
    </row>
    <row r="88" ht="31" customHeight="1" spans="1:23">
      <c r="A88" s="134"/>
      <c r="B88" s="134"/>
      <c r="C88" s="134"/>
      <c r="D88" s="134"/>
      <c r="E88" s="134"/>
      <c r="F88" s="134"/>
      <c r="G88" s="128" t="s">
        <v>33</v>
      </c>
      <c r="H88" s="126"/>
      <c r="I88" s="126"/>
      <c r="J88" s="126"/>
      <c r="K88" s="134"/>
      <c r="L88" s="126" t="s">
        <v>278</v>
      </c>
      <c r="M88" s="139">
        <f t="shared" si="2"/>
        <v>28.98</v>
      </c>
      <c r="N88" s="139"/>
      <c r="O88" s="139">
        <v>28.98</v>
      </c>
      <c r="P88" s="139"/>
      <c r="Q88" s="139"/>
      <c r="R88" s="126">
        <v>2296002</v>
      </c>
      <c r="S88" s="126">
        <v>2296002</v>
      </c>
      <c r="T88" s="128" t="s">
        <v>59</v>
      </c>
      <c r="U88" s="175">
        <v>0.01448999960877</v>
      </c>
      <c r="V88" s="126"/>
      <c r="W88" s="126">
        <v>0</v>
      </c>
    </row>
    <row r="89" ht="31" customHeight="1" spans="1:23">
      <c r="A89" s="134"/>
      <c r="B89" s="134"/>
      <c r="C89" s="134"/>
      <c r="D89" s="134"/>
      <c r="E89" s="134"/>
      <c r="F89" s="134"/>
      <c r="G89" s="128" t="s">
        <v>33</v>
      </c>
      <c r="H89" s="126"/>
      <c r="I89" s="126"/>
      <c r="J89" s="126"/>
      <c r="K89" s="134"/>
      <c r="L89" s="126" t="s">
        <v>189</v>
      </c>
      <c r="M89" s="139">
        <f t="shared" si="2"/>
        <v>313.95</v>
      </c>
      <c r="N89" s="139"/>
      <c r="O89" s="139">
        <v>313.95</v>
      </c>
      <c r="P89" s="139"/>
      <c r="Q89" s="139"/>
      <c r="R89" s="126"/>
      <c r="S89" s="126">
        <v>2130599</v>
      </c>
      <c r="T89" s="128" t="s">
        <v>59</v>
      </c>
      <c r="U89" s="175">
        <v>0.156974995761675</v>
      </c>
      <c r="V89" s="126"/>
      <c r="W89" s="126">
        <v>301.396742</v>
      </c>
    </row>
    <row r="90" ht="31" customHeight="1" spans="1:23">
      <c r="A90" s="134"/>
      <c r="B90" s="134"/>
      <c r="C90" s="134"/>
      <c r="D90" s="134"/>
      <c r="E90" s="134"/>
      <c r="F90" s="134"/>
      <c r="G90" s="128" t="s">
        <v>33</v>
      </c>
      <c r="H90" s="126"/>
      <c r="I90" s="126"/>
      <c r="J90" s="126"/>
      <c r="K90" s="134"/>
      <c r="L90" s="126" t="s">
        <v>276</v>
      </c>
      <c r="M90" s="139">
        <f t="shared" si="2"/>
        <v>116.33</v>
      </c>
      <c r="N90" s="139"/>
      <c r="O90" s="139">
        <v>116.33</v>
      </c>
      <c r="P90" s="139"/>
      <c r="Q90" s="139"/>
      <c r="R90" s="126">
        <v>2130299</v>
      </c>
      <c r="S90" s="126">
        <v>2130299</v>
      </c>
      <c r="T90" s="128" t="s">
        <v>59</v>
      </c>
      <c r="U90" s="175">
        <v>0.058164998429545</v>
      </c>
      <c r="V90" s="126"/>
      <c r="W90" s="126">
        <v>0</v>
      </c>
    </row>
    <row r="91" ht="31" customHeight="1" spans="1:23">
      <c r="A91" s="132"/>
      <c r="B91" s="132"/>
      <c r="C91" s="132"/>
      <c r="D91" s="132"/>
      <c r="E91" s="132"/>
      <c r="F91" s="132"/>
      <c r="G91" s="128" t="s">
        <v>33</v>
      </c>
      <c r="H91" s="126"/>
      <c r="I91" s="126"/>
      <c r="J91" s="126"/>
      <c r="K91" s="132"/>
      <c r="L91" s="126" t="s">
        <v>58</v>
      </c>
      <c r="M91" s="139">
        <f t="shared" si="2"/>
        <v>0.010054</v>
      </c>
      <c r="N91" s="139">
        <v>0.010054</v>
      </c>
      <c r="O91" s="139"/>
      <c r="P91" s="139"/>
      <c r="Q91" s="139"/>
      <c r="R91" s="126">
        <v>2140602</v>
      </c>
      <c r="S91" s="126">
        <v>2140602</v>
      </c>
      <c r="T91" s="128" t="s">
        <v>59</v>
      </c>
      <c r="U91" s="175">
        <v>5.026999864271e-6</v>
      </c>
      <c r="V91" s="126"/>
      <c r="W91" s="126">
        <v>0</v>
      </c>
    </row>
    <row r="92" ht="31" customHeight="1" spans="1:23">
      <c r="A92" s="156">
        <f>IF(B92="","",COUNTA(B$7:B92))</f>
        <v>31</v>
      </c>
      <c r="B92" s="156" t="s">
        <v>1478</v>
      </c>
      <c r="C92" s="156" t="s">
        <v>1479</v>
      </c>
      <c r="D92" s="129">
        <v>2020.05</v>
      </c>
      <c r="E92" s="126" t="s">
        <v>117</v>
      </c>
      <c r="F92" s="156" t="s">
        <v>1480</v>
      </c>
      <c r="G92" s="128" t="s">
        <v>33</v>
      </c>
      <c r="H92" s="126"/>
      <c r="I92" s="126"/>
      <c r="J92" s="126"/>
      <c r="K92" s="156">
        <v>680</v>
      </c>
      <c r="L92" s="126" t="s">
        <v>236</v>
      </c>
      <c r="M92" s="139">
        <f t="shared" si="2"/>
        <v>2054</v>
      </c>
      <c r="N92" s="139">
        <v>2054</v>
      </c>
      <c r="O92" s="139"/>
      <c r="P92" s="139"/>
      <c r="Q92" s="139"/>
      <c r="R92" s="126">
        <v>2130504</v>
      </c>
      <c r="S92" s="126">
        <v>2130504</v>
      </c>
      <c r="T92" s="126" t="s">
        <v>35</v>
      </c>
      <c r="U92" s="175"/>
      <c r="V92" s="126"/>
      <c r="W92" s="126">
        <v>1719.827607</v>
      </c>
    </row>
    <row r="93" ht="31" customHeight="1" spans="1:23">
      <c r="A93" s="156">
        <f>IF(B93="","",COUNTA(B$7:B93))</f>
        <v>32</v>
      </c>
      <c r="B93" s="156" t="s">
        <v>1481</v>
      </c>
      <c r="C93" s="156" t="s">
        <v>1482</v>
      </c>
      <c r="D93" s="129">
        <v>2020.06</v>
      </c>
      <c r="E93" s="126" t="s">
        <v>117</v>
      </c>
      <c r="F93" s="156" t="s">
        <v>1483</v>
      </c>
      <c r="G93" s="128" t="s">
        <v>33</v>
      </c>
      <c r="H93" s="126"/>
      <c r="I93" s="126"/>
      <c r="J93" s="126"/>
      <c r="K93" s="156">
        <v>1641</v>
      </c>
      <c r="L93" s="126" t="s">
        <v>87</v>
      </c>
      <c r="M93" s="139">
        <f t="shared" si="2"/>
        <v>148.577648</v>
      </c>
      <c r="N93" s="139">
        <v>148.577648</v>
      </c>
      <c r="O93" s="139"/>
      <c r="P93" s="139"/>
      <c r="Q93" s="139"/>
      <c r="R93" s="126">
        <v>2130505</v>
      </c>
      <c r="S93" s="126">
        <v>2130505</v>
      </c>
      <c r="T93" s="126" t="s">
        <v>35</v>
      </c>
      <c r="U93" s="175"/>
      <c r="V93" s="126"/>
      <c r="W93" s="126">
        <v>148.577648</v>
      </c>
    </row>
    <row r="94" ht="31" customHeight="1" spans="1:23">
      <c r="A94" s="129">
        <f>IF(B94="","",COUNTA(B$7:B94))</f>
        <v>33</v>
      </c>
      <c r="B94" s="129" t="s">
        <v>1484</v>
      </c>
      <c r="C94" s="129" t="s">
        <v>1485</v>
      </c>
      <c r="D94" s="129">
        <v>2020.06</v>
      </c>
      <c r="E94" s="129" t="s">
        <v>117</v>
      </c>
      <c r="F94" s="129" t="s">
        <v>1486</v>
      </c>
      <c r="G94" s="128" t="s">
        <v>33</v>
      </c>
      <c r="H94" s="126"/>
      <c r="I94" s="126"/>
      <c r="J94" s="126"/>
      <c r="K94" s="129">
        <v>1400</v>
      </c>
      <c r="L94" s="126" t="s">
        <v>100</v>
      </c>
      <c r="M94" s="139">
        <f t="shared" si="2"/>
        <v>659.24</v>
      </c>
      <c r="N94" s="139">
        <v>659.24</v>
      </c>
      <c r="O94" s="139"/>
      <c r="P94" s="139"/>
      <c r="Q94" s="139"/>
      <c r="R94" s="126">
        <v>2130505</v>
      </c>
      <c r="S94" s="126">
        <v>2130505</v>
      </c>
      <c r="T94" s="128" t="s">
        <v>59</v>
      </c>
      <c r="U94" s="175">
        <v>0.392916957224</v>
      </c>
      <c r="V94" s="126"/>
      <c r="W94" s="126">
        <v>655.678</v>
      </c>
    </row>
    <row r="95" ht="31" customHeight="1" spans="1:23">
      <c r="A95" s="134"/>
      <c r="B95" s="134"/>
      <c r="C95" s="134"/>
      <c r="D95" s="134"/>
      <c r="E95" s="134"/>
      <c r="F95" s="134"/>
      <c r="G95" s="128" t="s">
        <v>33</v>
      </c>
      <c r="H95" s="126"/>
      <c r="I95" s="126"/>
      <c r="J95" s="126"/>
      <c r="K95" s="134"/>
      <c r="L95" s="126" t="s">
        <v>58</v>
      </c>
      <c r="M95" s="139">
        <f t="shared" si="2"/>
        <v>48.3</v>
      </c>
      <c r="N95" s="139">
        <v>48.3</v>
      </c>
      <c r="O95" s="139"/>
      <c r="P95" s="139"/>
      <c r="Q95" s="139"/>
      <c r="R95" s="126">
        <v>2140602</v>
      </c>
      <c r="S95" s="126">
        <v>2140602</v>
      </c>
      <c r="T95" s="128" t="s">
        <v>59</v>
      </c>
      <c r="U95" s="175">
        <v>0.0287875265971713</v>
      </c>
      <c r="V95" s="126"/>
      <c r="W95" s="126">
        <v>0</v>
      </c>
    </row>
    <row r="96" ht="31" customHeight="1" spans="1:23">
      <c r="A96" s="134"/>
      <c r="B96" s="134"/>
      <c r="C96" s="134"/>
      <c r="D96" s="134"/>
      <c r="E96" s="134"/>
      <c r="F96" s="134"/>
      <c r="G96" s="128" t="s">
        <v>33</v>
      </c>
      <c r="H96" s="126"/>
      <c r="I96" s="126"/>
      <c r="J96" s="126"/>
      <c r="K96" s="134"/>
      <c r="L96" s="126" t="s">
        <v>97</v>
      </c>
      <c r="M96" s="139">
        <f t="shared" si="2"/>
        <v>295.27</v>
      </c>
      <c r="N96" s="139">
        <v>295.27</v>
      </c>
      <c r="O96" s="139"/>
      <c r="P96" s="139"/>
      <c r="Q96" s="139"/>
      <c r="R96" s="126"/>
      <c r="S96" s="126">
        <v>2130505</v>
      </c>
      <c r="T96" s="128" t="s">
        <v>59</v>
      </c>
      <c r="U96" s="175">
        <v>0.175985361870534</v>
      </c>
      <c r="V96" s="126"/>
      <c r="W96" s="126">
        <v>0</v>
      </c>
    </row>
    <row r="97" ht="31" customHeight="1" spans="1:23">
      <c r="A97" s="132"/>
      <c r="B97" s="132"/>
      <c r="C97" s="132"/>
      <c r="D97" s="132"/>
      <c r="E97" s="132"/>
      <c r="F97" s="132"/>
      <c r="G97" s="128" t="s">
        <v>33</v>
      </c>
      <c r="H97" s="126"/>
      <c r="I97" s="126"/>
      <c r="J97" s="126"/>
      <c r="K97" s="132"/>
      <c r="L97" s="126" t="s">
        <v>34</v>
      </c>
      <c r="M97" s="139">
        <f t="shared" si="2"/>
        <v>675</v>
      </c>
      <c r="N97" s="139">
        <v>675</v>
      </c>
      <c r="O97" s="139"/>
      <c r="P97" s="139"/>
      <c r="Q97" s="139"/>
      <c r="R97" s="126">
        <v>2130599</v>
      </c>
      <c r="S97" s="126">
        <v>2130599</v>
      </c>
      <c r="T97" s="126" t="s">
        <v>35</v>
      </c>
      <c r="U97" s="175"/>
      <c r="V97" s="126"/>
      <c r="W97" s="126">
        <v>674.178</v>
      </c>
    </row>
    <row r="98" ht="31" customHeight="1" spans="1:23">
      <c r="A98" s="156">
        <f>IF(B98="","",COUNTA(B$7:B98))</f>
        <v>34</v>
      </c>
      <c r="B98" s="156" t="s">
        <v>1487</v>
      </c>
      <c r="C98" s="156" t="s">
        <v>1488</v>
      </c>
      <c r="D98" s="126">
        <v>2020.04</v>
      </c>
      <c r="E98" s="168" t="s">
        <v>168</v>
      </c>
      <c r="F98" s="156" t="s">
        <v>1489</v>
      </c>
      <c r="G98" s="126"/>
      <c r="H98" s="128" t="s">
        <v>33</v>
      </c>
      <c r="I98" s="126"/>
      <c r="J98" s="126"/>
      <c r="K98" s="156">
        <v>104</v>
      </c>
      <c r="L98" s="126" t="s">
        <v>236</v>
      </c>
      <c r="M98" s="139">
        <f t="shared" si="2"/>
        <v>176</v>
      </c>
      <c r="N98" s="139">
        <v>176</v>
      </c>
      <c r="O98" s="139"/>
      <c r="P98" s="139"/>
      <c r="Q98" s="139"/>
      <c r="R98" s="126">
        <v>2130504</v>
      </c>
      <c r="S98" s="126">
        <v>2130504</v>
      </c>
      <c r="T98" s="126" t="s">
        <v>35</v>
      </c>
      <c r="U98" s="175"/>
      <c r="V98" s="126"/>
      <c r="W98" s="126">
        <v>151.548926</v>
      </c>
    </row>
    <row r="99" ht="31" customHeight="1" spans="1:23">
      <c r="A99" s="156">
        <f>IF(B99="","",COUNTA(B$7:B99))</f>
        <v>35</v>
      </c>
      <c r="B99" s="156" t="s">
        <v>1490</v>
      </c>
      <c r="C99" s="156" t="s">
        <v>1491</v>
      </c>
      <c r="D99" s="129">
        <v>2020.05</v>
      </c>
      <c r="E99" s="168" t="s">
        <v>168</v>
      </c>
      <c r="F99" s="156" t="s">
        <v>1492</v>
      </c>
      <c r="G99" s="126"/>
      <c r="H99" s="128" t="s">
        <v>33</v>
      </c>
      <c r="I99" s="126"/>
      <c r="J99" s="126"/>
      <c r="K99" s="126">
        <v>1078</v>
      </c>
      <c r="L99" s="126" t="s">
        <v>36</v>
      </c>
      <c r="M99" s="139">
        <f t="shared" si="2"/>
        <v>1000</v>
      </c>
      <c r="N99" s="139"/>
      <c r="O99" s="139">
        <v>1000</v>
      </c>
      <c r="P99" s="139"/>
      <c r="Q99" s="139"/>
      <c r="R99" s="126">
        <v>2130504</v>
      </c>
      <c r="S99" s="126">
        <v>2130504</v>
      </c>
      <c r="T99" s="126" t="s">
        <v>35</v>
      </c>
      <c r="U99" s="175"/>
      <c r="V99" s="126"/>
      <c r="W99" s="126">
        <v>999.527495895</v>
      </c>
    </row>
    <row r="100" ht="31" customHeight="1" spans="1:23">
      <c r="A100" s="156">
        <f>IF(B100="","",COUNTA(B$7:B100))</f>
        <v>36</v>
      </c>
      <c r="B100" s="156" t="s">
        <v>1493</v>
      </c>
      <c r="C100" s="156" t="s">
        <v>1494</v>
      </c>
      <c r="D100" s="129">
        <v>2020.05</v>
      </c>
      <c r="E100" s="168" t="s">
        <v>172</v>
      </c>
      <c r="F100" s="156" t="s">
        <v>1495</v>
      </c>
      <c r="G100" s="126"/>
      <c r="H100" s="128" t="s">
        <v>33</v>
      </c>
      <c r="I100" s="126"/>
      <c r="J100" s="126"/>
      <c r="K100" s="126">
        <v>1130</v>
      </c>
      <c r="L100" s="126" t="s">
        <v>236</v>
      </c>
      <c r="M100" s="139">
        <f t="shared" si="2"/>
        <v>320</v>
      </c>
      <c r="N100" s="139">
        <v>320</v>
      </c>
      <c r="O100" s="139"/>
      <c r="P100" s="139"/>
      <c r="Q100" s="139"/>
      <c r="R100" s="126">
        <v>2130504</v>
      </c>
      <c r="S100" s="126">
        <v>2130504</v>
      </c>
      <c r="T100" s="126" t="s">
        <v>35</v>
      </c>
      <c r="U100" s="175"/>
      <c r="V100" s="126"/>
      <c r="W100" s="126">
        <v>257.335207</v>
      </c>
    </row>
    <row r="101" ht="31" customHeight="1" spans="1:23">
      <c r="A101" s="156">
        <f>IF(B101="","",COUNTA(B$7:B101))</f>
        <v>37</v>
      </c>
      <c r="B101" s="156" t="s">
        <v>1496</v>
      </c>
      <c r="C101" s="156" t="s">
        <v>1497</v>
      </c>
      <c r="D101" s="129">
        <v>2020.05</v>
      </c>
      <c r="E101" s="168" t="s">
        <v>172</v>
      </c>
      <c r="F101" s="156" t="s">
        <v>1498</v>
      </c>
      <c r="G101" s="126"/>
      <c r="H101" s="128" t="s">
        <v>33</v>
      </c>
      <c r="I101" s="126"/>
      <c r="J101" s="126"/>
      <c r="K101" s="126">
        <v>881</v>
      </c>
      <c r="L101" s="126" t="s">
        <v>236</v>
      </c>
      <c r="M101" s="139">
        <f t="shared" si="2"/>
        <v>568</v>
      </c>
      <c r="N101" s="139">
        <v>568</v>
      </c>
      <c r="O101" s="139"/>
      <c r="P101" s="139"/>
      <c r="Q101" s="139"/>
      <c r="R101" s="126">
        <v>2130504</v>
      </c>
      <c r="S101" s="126">
        <v>2130504</v>
      </c>
      <c r="T101" s="126" t="s">
        <v>35</v>
      </c>
      <c r="U101" s="175"/>
      <c r="V101" s="126"/>
      <c r="W101" s="126">
        <v>435.468634</v>
      </c>
    </row>
    <row r="102" ht="31" customHeight="1" spans="1:23">
      <c r="A102" s="156">
        <f>IF(B102="","",COUNTA(B$7:B102))</f>
        <v>38</v>
      </c>
      <c r="B102" s="156" t="s">
        <v>1499</v>
      </c>
      <c r="C102" s="156" t="s">
        <v>1500</v>
      </c>
      <c r="D102" s="129">
        <v>2020.05</v>
      </c>
      <c r="E102" s="168" t="s">
        <v>172</v>
      </c>
      <c r="F102" s="156" t="s">
        <v>1501</v>
      </c>
      <c r="G102" s="126"/>
      <c r="H102" s="128" t="s">
        <v>33</v>
      </c>
      <c r="I102" s="126"/>
      <c r="J102" s="126"/>
      <c r="K102" s="126">
        <v>891</v>
      </c>
      <c r="L102" s="126" t="s">
        <v>236</v>
      </c>
      <c r="M102" s="139">
        <f t="shared" si="2"/>
        <v>238</v>
      </c>
      <c r="N102" s="139">
        <v>238</v>
      </c>
      <c r="O102" s="139"/>
      <c r="P102" s="139"/>
      <c r="Q102" s="139"/>
      <c r="R102" s="126">
        <v>2130504</v>
      </c>
      <c r="S102" s="126">
        <v>2130504</v>
      </c>
      <c r="T102" s="126" t="s">
        <v>35</v>
      </c>
      <c r="U102" s="175"/>
      <c r="V102" s="126"/>
      <c r="W102" s="126">
        <v>188.019988</v>
      </c>
    </row>
    <row r="103" ht="31" customHeight="1" spans="1:23">
      <c r="A103" s="126">
        <f>IF(B103="","",COUNTA(B$7:B103))</f>
        <v>39</v>
      </c>
      <c r="B103" s="126" t="s">
        <v>1502</v>
      </c>
      <c r="C103" s="156" t="s">
        <v>1503</v>
      </c>
      <c r="D103" s="129">
        <v>2020.05</v>
      </c>
      <c r="E103" s="168" t="s">
        <v>172</v>
      </c>
      <c r="F103" s="126" t="s">
        <v>1504</v>
      </c>
      <c r="G103" s="126"/>
      <c r="H103" s="128" t="s">
        <v>33</v>
      </c>
      <c r="I103" s="126"/>
      <c r="J103" s="126"/>
      <c r="K103" s="126">
        <v>1384</v>
      </c>
      <c r="L103" s="126" t="s">
        <v>36</v>
      </c>
      <c r="M103" s="139">
        <f t="shared" si="2"/>
        <v>70</v>
      </c>
      <c r="N103" s="139"/>
      <c r="O103" s="139">
        <v>70</v>
      </c>
      <c r="P103" s="139"/>
      <c r="Q103" s="139"/>
      <c r="R103" s="126">
        <v>2130504</v>
      </c>
      <c r="S103" s="126">
        <v>2130504</v>
      </c>
      <c r="T103" s="126" t="s">
        <v>35</v>
      </c>
      <c r="U103" s="175"/>
      <c r="V103" s="126"/>
      <c r="W103" s="126"/>
    </row>
    <row r="104" ht="31" customHeight="1" spans="1:23">
      <c r="A104" s="126">
        <f>IF(B104="","",COUNTA(B$7:B104))</f>
        <v>40</v>
      </c>
      <c r="B104" s="126" t="s">
        <v>1505</v>
      </c>
      <c r="C104" s="156" t="s">
        <v>1506</v>
      </c>
      <c r="D104" s="129">
        <v>2020.05</v>
      </c>
      <c r="E104" s="168" t="s">
        <v>172</v>
      </c>
      <c r="F104" s="156" t="s">
        <v>1507</v>
      </c>
      <c r="G104" s="126"/>
      <c r="H104" s="128" t="s">
        <v>33</v>
      </c>
      <c r="I104" s="126"/>
      <c r="J104" s="126"/>
      <c r="K104" s="126">
        <v>657</v>
      </c>
      <c r="L104" s="126" t="s">
        <v>36</v>
      </c>
      <c r="M104" s="139">
        <f t="shared" si="2"/>
        <v>28</v>
      </c>
      <c r="N104" s="139"/>
      <c r="O104" s="139">
        <v>28</v>
      </c>
      <c r="P104" s="139"/>
      <c r="Q104" s="139"/>
      <c r="R104" s="126">
        <v>2130504</v>
      </c>
      <c r="S104" s="126">
        <v>2130504</v>
      </c>
      <c r="T104" s="126" t="s">
        <v>35</v>
      </c>
      <c r="U104" s="175"/>
      <c r="V104" s="126"/>
      <c r="W104" s="126"/>
    </row>
    <row r="105" ht="31" customHeight="1" spans="1:23">
      <c r="A105" s="126">
        <f>IF(B105="","",COUNTA(B$7:B105))</f>
        <v>41</v>
      </c>
      <c r="B105" s="126" t="s">
        <v>1508</v>
      </c>
      <c r="C105" s="156" t="s">
        <v>1509</v>
      </c>
      <c r="D105" s="129">
        <v>2020.05</v>
      </c>
      <c r="E105" s="168" t="s">
        <v>172</v>
      </c>
      <c r="F105" s="156" t="s">
        <v>1510</v>
      </c>
      <c r="G105" s="126"/>
      <c r="H105" s="128" t="s">
        <v>33</v>
      </c>
      <c r="I105" s="126"/>
      <c r="J105" s="126"/>
      <c r="K105" s="126">
        <v>1735</v>
      </c>
      <c r="L105" s="126" t="s">
        <v>36</v>
      </c>
      <c r="M105" s="139">
        <f t="shared" si="2"/>
        <v>142</v>
      </c>
      <c r="N105" s="139"/>
      <c r="O105" s="139">
        <v>142</v>
      </c>
      <c r="P105" s="139"/>
      <c r="Q105" s="139"/>
      <c r="R105" s="126">
        <v>2130504</v>
      </c>
      <c r="S105" s="126">
        <v>2130504</v>
      </c>
      <c r="T105" s="126" t="s">
        <v>35</v>
      </c>
      <c r="U105" s="175"/>
      <c r="V105" s="126"/>
      <c r="W105" s="126"/>
    </row>
    <row r="106" ht="31" customHeight="1" spans="1:23">
      <c r="A106" s="126">
        <f>IF(B106="","",COUNTA(B$7:B106))</f>
        <v>42</v>
      </c>
      <c r="B106" s="126" t="s">
        <v>1511</v>
      </c>
      <c r="C106" s="156" t="s">
        <v>1512</v>
      </c>
      <c r="D106" s="129">
        <v>2020.05</v>
      </c>
      <c r="E106" s="168" t="s">
        <v>172</v>
      </c>
      <c r="F106" s="156" t="s">
        <v>1513</v>
      </c>
      <c r="G106" s="126"/>
      <c r="H106" s="128" t="s">
        <v>33</v>
      </c>
      <c r="I106" s="126"/>
      <c r="J106" s="126"/>
      <c r="K106" s="126">
        <v>1671</v>
      </c>
      <c r="L106" s="126" t="s">
        <v>36</v>
      </c>
      <c r="M106" s="139">
        <f t="shared" si="2"/>
        <v>265</v>
      </c>
      <c r="N106" s="139"/>
      <c r="O106" s="139">
        <v>265</v>
      </c>
      <c r="P106" s="139"/>
      <c r="Q106" s="139"/>
      <c r="R106" s="126">
        <v>2130504</v>
      </c>
      <c r="S106" s="126">
        <v>2130504</v>
      </c>
      <c r="T106" s="126" t="s">
        <v>35</v>
      </c>
      <c r="U106" s="175"/>
      <c r="V106" s="126"/>
      <c r="W106" s="126"/>
    </row>
    <row r="107" ht="31" customHeight="1" spans="1:23">
      <c r="A107" s="156">
        <f>IF(B107="","",COUNTA(B$7:B107))</f>
        <v>43</v>
      </c>
      <c r="B107" s="156" t="s">
        <v>1514</v>
      </c>
      <c r="C107" s="156" t="s">
        <v>1515</v>
      </c>
      <c r="D107" s="129">
        <v>2020.05</v>
      </c>
      <c r="E107" s="168" t="s">
        <v>172</v>
      </c>
      <c r="F107" s="126" t="s">
        <v>1516</v>
      </c>
      <c r="G107" s="126"/>
      <c r="H107" s="128" t="s">
        <v>33</v>
      </c>
      <c r="I107" s="126"/>
      <c r="J107" s="126"/>
      <c r="K107" s="126">
        <v>1182</v>
      </c>
      <c r="L107" s="126" t="s">
        <v>58</v>
      </c>
      <c r="M107" s="139">
        <f t="shared" si="2"/>
        <v>662</v>
      </c>
      <c r="N107" s="139">
        <v>662</v>
      </c>
      <c r="O107" s="191"/>
      <c r="P107" s="139"/>
      <c r="Q107" s="139"/>
      <c r="R107" s="126">
        <v>2140602</v>
      </c>
      <c r="S107" s="126">
        <v>2140602</v>
      </c>
      <c r="T107" s="126" t="s">
        <v>35</v>
      </c>
      <c r="U107" s="175"/>
      <c r="V107" s="126"/>
      <c r="W107" s="126">
        <v>547.93095</v>
      </c>
    </row>
    <row r="108" ht="31" customHeight="1" spans="1:23">
      <c r="A108" s="156">
        <f>IF(B108="","",COUNTA(B$7:B108))</f>
        <v>44</v>
      </c>
      <c r="B108" s="156" t="s">
        <v>1517</v>
      </c>
      <c r="C108" s="156" t="s">
        <v>1518</v>
      </c>
      <c r="D108" s="129">
        <v>2020.05</v>
      </c>
      <c r="E108" s="168" t="s">
        <v>172</v>
      </c>
      <c r="F108" s="126" t="s">
        <v>1519</v>
      </c>
      <c r="G108" s="126"/>
      <c r="H108" s="128" t="s">
        <v>33</v>
      </c>
      <c r="I108" s="126"/>
      <c r="J108" s="126"/>
      <c r="K108" s="126">
        <v>798</v>
      </c>
      <c r="L108" s="126" t="s">
        <v>58</v>
      </c>
      <c r="M108" s="139">
        <f t="shared" si="2"/>
        <v>366.522</v>
      </c>
      <c r="N108" s="139">
        <v>366.522</v>
      </c>
      <c r="O108" s="191"/>
      <c r="P108" s="139"/>
      <c r="Q108" s="139"/>
      <c r="R108" s="126">
        <v>2140602</v>
      </c>
      <c r="S108" s="126">
        <v>2140602</v>
      </c>
      <c r="T108" s="126" t="s">
        <v>35</v>
      </c>
      <c r="U108" s="175"/>
      <c r="V108" s="126"/>
      <c r="W108" s="126">
        <v>297.071629</v>
      </c>
    </row>
    <row r="109" ht="31" customHeight="1" spans="1:23">
      <c r="A109" s="184">
        <f>IF(B109="","",COUNTA(B$7:B109))</f>
        <v>45</v>
      </c>
      <c r="B109" s="184" t="s">
        <v>1520</v>
      </c>
      <c r="C109" s="129" t="s">
        <v>1521</v>
      </c>
      <c r="D109" s="129">
        <v>2020.06</v>
      </c>
      <c r="E109" s="129" t="s">
        <v>1522</v>
      </c>
      <c r="F109" s="129" t="s">
        <v>1523</v>
      </c>
      <c r="G109" s="128" t="s">
        <v>33</v>
      </c>
      <c r="H109" s="126"/>
      <c r="I109" s="126"/>
      <c r="J109" s="126"/>
      <c r="K109" s="129">
        <v>362</v>
      </c>
      <c r="L109" s="126" t="s">
        <v>34</v>
      </c>
      <c r="M109" s="139">
        <f t="shared" si="2"/>
        <v>2946</v>
      </c>
      <c r="N109" s="191">
        <v>2946</v>
      </c>
      <c r="O109" s="139"/>
      <c r="P109" s="139"/>
      <c r="Q109" s="139"/>
      <c r="R109" s="126">
        <v>2130505</v>
      </c>
      <c r="S109" s="126">
        <v>2130505</v>
      </c>
      <c r="T109" s="126" t="s">
        <v>35</v>
      </c>
      <c r="U109" s="175"/>
      <c r="V109" s="126"/>
      <c r="W109" s="126">
        <v>2452.567183</v>
      </c>
    </row>
    <row r="110" ht="31" customHeight="1" spans="1:23">
      <c r="A110" s="186"/>
      <c r="B110" s="186"/>
      <c r="C110" s="132"/>
      <c r="D110" s="132"/>
      <c r="E110" s="132"/>
      <c r="F110" s="132"/>
      <c r="G110" s="128" t="s">
        <v>33</v>
      </c>
      <c r="H110" s="126"/>
      <c r="I110" s="126"/>
      <c r="J110" s="126"/>
      <c r="K110" s="132"/>
      <c r="L110" s="126" t="s">
        <v>36</v>
      </c>
      <c r="M110" s="139">
        <f t="shared" si="2"/>
        <v>1805</v>
      </c>
      <c r="N110" s="191"/>
      <c r="O110" s="139">
        <v>1805</v>
      </c>
      <c r="P110" s="139"/>
      <c r="Q110" s="139"/>
      <c r="R110" s="126">
        <v>2130505</v>
      </c>
      <c r="S110" s="126">
        <v>2130505</v>
      </c>
      <c r="T110" s="126" t="s">
        <v>35</v>
      </c>
      <c r="U110" s="175"/>
      <c r="V110" s="126"/>
      <c r="W110" s="126">
        <v>1798.67</v>
      </c>
    </row>
    <row r="111" ht="31" customHeight="1" spans="1:23">
      <c r="A111" s="129">
        <f>IF(B111="","",COUNTA(B$7:B111))</f>
        <v>46</v>
      </c>
      <c r="B111" s="129" t="s">
        <v>1524</v>
      </c>
      <c r="C111" s="129" t="s">
        <v>1479</v>
      </c>
      <c r="D111" s="129">
        <v>2020.05</v>
      </c>
      <c r="E111" s="129" t="s">
        <v>1525</v>
      </c>
      <c r="F111" s="129" t="s">
        <v>1526</v>
      </c>
      <c r="G111" s="128" t="s">
        <v>33</v>
      </c>
      <c r="H111" s="126"/>
      <c r="I111" s="126"/>
      <c r="J111" s="126"/>
      <c r="K111" s="129">
        <v>680</v>
      </c>
      <c r="L111" s="126" t="s">
        <v>36</v>
      </c>
      <c r="M111" s="139">
        <f t="shared" si="2"/>
        <v>310</v>
      </c>
      <c r="N111" s="139"/>
      <c r="O111" s="139">
        <v>310</v>
      </c>
      <c r="P111" s="139"/>
      <c r="Q111" s="139"/>
      <c r="R111" s="126">
        <v>2130505</v>
      </c>
      <c r="S111" s="126">
        <v>2130505</v>
      </c>
      <c r="T111" s="126" t="s">
        <v>35</v>
      </c>
      <c r="U111" s="175"/>
      <c r="V111" s="126"/>
      <c r="W111" s="126">
        <v>310</v>
      </c>
    </row>
    <row r="112" ht="31" customHeight="1" spans="1:23">
      <c r="A112" s="132"/>
      <c r="B112" s="132"/>
      <c r="C112" s="132"/>
      <c r="D112" s="132"/>
      <c r="E112" s="132"/>
      <c r="F112" s="132"/>
      <c r="G112" s="128" t="s">
        <v>33</v>
      </c>
      <c r="H112" s="126"/>
      <c r="I112" s="126"/>
      <c r="J112" s="126"/>
      <c r="K112" s="132"/>
      <c r="L112" s="126" t="s">
        <v>34</v>
      </c>
      <c r="M112" s="139">
        <f t="shared" si="2"/>
        <v>147.05</v>
      </c>
      <c r="N112" s="139">
        <v>147.05</v>
      </c>
      <c r="O112" s="139"/>
      <c r="P112" s="139"/>
      <c r="Q112" s="139"/>
      <c r="R112" s="126">
        <v>2130599</v>
      </c>
      <c r="S112" s="126">
        <v>2130599</v>
      </c>
      <c r="T112" s="126" t="s">
        <v>35</v>
      </c>
      <c r="U112" s="175"/>
      <c r="V112" s="126"/>
      <c r="W112" s="126">
        <v>147.0232</v>
      </c>
    </row>
    <row r="113" ht="31" customHeight="1" spans="1:23">
      <c r="A113" s="126">
        <f>IF(B113="","",COUNTA(B$7:B113))</f>
        <v>47</v>
      </c>
      <c r="B113" s="126" t="s">
        <v>1527</v>
      </c>
      <c r="C113" s="126" t="s">
        <v>1528</v>
      </c>
      <c r="D113" s="129">
        <v>2020.05</v>
      </c>
      <c r="E113" s="126" t="s">
        <v>1529</v>
      </c>
      <c r="F113" s="156" t="s">
        <v>1530</v>
      </c>
      <c r="G113" s="128" t="s">
        <v>33</v>
      </c>
      <c r="H113" s="126"/>
      <c r="I113" s="126"/>
      <c r="J113" s="126"/>
      <c r="K113" s="126">
        <v>15</v>
      </c>
      <c r="L113" s="126" t="s">
        <v>36</v>
      </c>
      <c r="M113" s="139">
        <f t="shared" si="2"/>
        <v>327</v>
      </c>
      <c r="N113" s="139"/>
      <c r="O113" s="139">
        <v>327</v>
      </c>
      <c r="P113" s="139"/>
      <c r="Q113" s="139"/>
      <c r="R113" s="126">
        <v>2130505</v>
      </c>
      <c r="S113" s="126">
        <v>2130505</v>
      </c>
      <c r="T113" s="126" t="s">
        <v>35</v>
      </c>
      <c r="U113" s="175"/>
      <c r="V113" s="126"/>
      <c r="W113" s="126">
        <v>327</v>
      </c>
    </row>
    <row r="114" ht="31" customHeight="1" spans="1:23">
      <c r="A114" s="129">
        <f>IF(B114="","",COUNTA(B$7:B114))</f>
        <v>48</v>
      </c>
      <c r="B114" s="129" t="s">
        <v>1531</v>
      </c>
      <c r="C114" s="129" t="s">
        <v>1532</v>
      </c>
      <c r="D114" s="134">
        <v>2020.06</v>
      </c>
      <c r="E114" s="129" t="s">
        <v>1522</v>
      </c>
      <c r="F114" s="129" t="s">
        <v>1533</v>
      </c>
      <c r="G114" s="128" t="s">
        <v>33</v>
      </c>
      <c r="H114" s="126"/>
      <c r="I114" s="126"/>
      <c r="J114" s="126"/>
      <c r="K114" s="129">
        <v>80</v>
      </c>
      <c r="L114" s="126" t="s">
        <v>36</v>
      </c>
      <c r="M114" s="139">
        <f t="shared" si="2"/>
        <v>140</v>
      </c>
      <c r="N114" s="139"/>
      <c r="O114" s="139">
        <v>140</v>
      </c>
      <c r="P114" s="139"/>
      <c r="Q114" s="139"/>
      <c r="R114" s="126">
        <v>2130505</v>
      </c>
      <c r="S114" s="126">
        <v>2130505</v>
      </c>
      <c r="T114" s="126" t="s">
        <v>35</v>
      </c>
      <c r="U114" s="175"/>
      <c r="V114" s="126"/>
      <c r="W114" s="126">
        <v>140</v>
      </c>
    </row>
    <row r="115" ht="31" customHeight="1" spans="1:23">
      <c r="A115" s="132"/>
      <c r="B115" s="132"/>
      <c r="C115" s="132"/>
      <c r="D115" s="132"/>
      <c r="E115" s="132"/>
      <c r="F115" s="132"/>
      <c r="G115" s="128" t="s">
        <v>33</v>
      </c>
      <c r="H115" s="126"/>
      <c r="I115" s="126"/>
      <c r="J115" s="126"/>
      <c r="K115" s="132"/>
      <c r="L115" s="126" t="s">
        <v>34</v>
      </c>
      <c r="M115" s="139">
        <f t="shared" si="2"/>
        <v>79</v>
      </c>
      <c r="N115" s="139">
        <v>79</v>
      </c>
      <c r="O115" s="139"/>
      <c r="P115" s="139"/>
      <c r="Q115" s="139"/>
      <c r="R115" s="126">
        <v>2130599</v>
      </c>
      <c r="S115" s="126">
        <v>2130599</v>
      </c>
      <c r="T115" s="126" t="s">
        <v>35</v>
      </c>
      <c r="U115" s="175"/>
      <c r="V115" s="126"/>
      <c r="W115" s="126">
        <v>75.700548</v>
      </c>
    </row>
    <row r="116" ht="31" customHeight="1" spans="1:23">
      <c r="A116" s="129">
        <f>IF(B116="","",COUNTA(B$7:B116))</f>
        <v>49</v>
      </c>
      <c r="B116" s="129" t="s">
        <v>1534</v>
      </c>
      <c r="C116" s="129" t="s">
        <v>1391</v>
      </c>
      <c r="D116" s="129">
        <v>2020.05</v>
      </c>
      <c r="E116" s="129" t="s">
        <v>1392</v>
      </c>
      <c r="F116" s="129" t="s">
        <v>1535</v>
      </c>
      <c r="G116" s="128" t="s">
        <v>33</v>
      </c>
      <c r="H116" s="126"/>
      <c r="I116" s="126"/>
      <c r="J116" s="126"/>
      <c r="K116" s="129">
        <v>699</v>
      </c>
      <c r="L116" s="126" t="s">
        <v>94</v>
      </c>
      <c r="M116" s="139">
        <f t="shared" si="2"/>
        <v>120</v>
      </c>
      <c r="N116" s="139">
        <v>120</v>
      </c>
      <c r="O116" s="139"/>
      <c r="P116" s="139"/>
      <c r="Q116" s="139"/>
      <c r="R116" s="126">
        <v>2110499</v>
      </c>
      <c r="S116" s="126">
        <v>2110499</v>
      </c>
      <c r="T116" s="128" t="s">
        <v>59</v>
      </c>
      <c r="U116" s="175">
        <v>0.0571428571428571</v>
      </c>
      <c r="V116" s="126"/>
      <c r="W116" s="126">
        <v>0</v>
      </c>
    </row>
    <row r="117" ht="31" customHeight="1" spans="1:23">
      <c r="A117" s="132"/>
      <c r="B117" s="132"/>
      <c r="C117" s="132"/>
      <c r="D117" s="132"/>
      <c r="E117" s="132"/>
      <c r="F117" s="132"/>
      <c r="G117" s="128" t="s">
        <v>33</v>
      </c>
      <c r="H117" s="126"/>
      <c r="I117" s="126"/>
      <c r="J117" s="126"/>
      <c r="K117" s="132"/>
      <c r="L117" s="126" t="s">
        <v>131</v>
      </c>
      <c r="M117" s="139">
        <f t="shared" si="2"/>
        <v>1980</v>
      </c>
      <c r="N117" s="139">
        <v>1980</v>
      </c>
      <c r="O117" s="139"/>
      <c r="P117" s="139"/>
      <c r="Q117" s="139"/>
      <c r="R117" s="126">
        <v>2210105</v>
      </c>
      <c r="S117" s="126">
        <v>2210105</v>
      </c>
      <c r="T117" s="128" t="s">
        <v>59</v>
      </c>
      <c r="U117" s="175">
        <v>0.942857142857143</v>
      </c>
      <c r="V117" s="126"/>
      <c r="W117" s="126">
        <v>1711.28594</v>
      </c>
    </row>
    <row r="118" ht="31" customHeight="1" spans="1:23">
      <c r="A118" s="129">
        <f>IF(B118="","",COUNTA(B$7:B118))</f>
        <v>50</v>
      </c>
      <c r="B118" s="129" t="s">
        <v>1536</v>
      </c>
      <c r="C118" s="129" t="s">
        <v>1522</v>
      </c>
      <c r="D118" s="129">
        <v>2020.05</v>
      </c>
      <c r="E118" s="129" t="s">
        <v>168</v>
      </c>
      <c r="F118" s="129" t="s">
        <v>1537</v>
      </c>
      <c r="G118" s="126"/>
      <c r="H118" s="128" t="s">
        <v>33</v>
      </c>
      <c r="I118" s="126"/>
      <c r="J118" s="126"/>
      <c r="K118" s="129">
        <v>359</v>
      </c>
      <c r="L118" s="126" t="s">
        <v>99</v>
      </c>
      <c r="M118" s="139">
        <f t="shared" si="2"/>
        <v>323</v>
      </c>
      <c r="N118" s="139">
        <v>323</v>
      </c>
      <c r="O118" s="139"/>
      <c r="P118" s="139"/>
      <c r="Q118" s="139"/>
      <c r="R118" s="126"/>
      <c r="S118" s="126">
        <v>2130504</v>
      </c>
      <c r="T118" s="128" t="s">
        <v>59</v>
      </c>
      <c r="U118" s="175">
        <v>0.136114622840287</v>
      </c>
      <c r="V118" s="126"/>
      <c r="W118" s="126">
        <v>323</v>
      </c>
    </row>
    <row r="119" ht="31" customHeight="1" spans="1:23">
      <c r="A119" s="134"/>
      <c r="B119" s="134"/>
      <c r="C119" s="134"/>
      <c r="D119" s="134"/>
      <c r="E119" s="134"/>
      <c r="F119" s="134"/>
      <c r="G119" s="126"/>
      <c r="H119" s="128" t="s">
        <v>33</v>
      </c>
      <c r="I119" s="126"/>
      <c r="J119" s="126"/>
      <c r="K119" s="134"/>
      <c r="L119" s="126" t="s">
        <v>93</v>
      </c>
      <c r="M119" s="139">
        <f t="shared" si="2"/>
        <v>400.89</v>
      </c>
      <c r="N119" s="139">
        <v>400.89</v>
      </c>
      <c r="O119" s="139"/>
      <c r="P119" s="139"/>
      <c r="Q119" s="139"/>
      <c r="R119" s="126"/>
      <c r="S119" s="126"/>
      <c r="T119" s="128" t="s">
        <v>59</v>
      </c>
      <c r="U119" s="175">
        <v>0.168938053097345</v>
      </c>
      <c r="V119" s="126"/>
      <c r="W119" s="126">
        <v>400.89</v>
      </c>
    </row>
    <row r="120" ht="31" customHeight="1" spans="1:23">
      <c r="A120" s="134"/>
      <c r="B120" s="134"/>
      <c r="C120" s="134"/>
      <c r="D120" s="134"/>
      <c r="E120" s="134"/>
      <c r="F120" s="134"/>
      <c r="G120" s="126"/>
      <c r="H120" s="128" t="s">
        <v>33</v>
      </c>
      <c r="I120" s="126"/>
      <c r="J120" s="126"/>
      <c r="K120" s="134"/>
      <c r="L120" s="126" t="s">
        <v>94</v>
      </c>
      <c r="M120" s="139">
        <f t="shared" si="2"/>
        <v>276.11</v>
      </c>
      <c r="N120" s="139">
        <v>276.11</v>
      </c>
      <c r="O120" s="139"/>
      <c r="P120" s="139"/>
      <c r="Q120" s="139"/>
      <c r="R120" s="126">
        <v>2110499</v>
      </c>
      <c r="S120" s="126">
        <v>2110499</v>
      </c>
      <c r="T120" s="128" t="s">
        <v>59</v>
      </c>
      <c r="U120" s="175">
        <v>0.116354825115887</v>
      </c>
      <c r="V120" s="126"/>
      <c r="W120" s="126">
        <v>276.11</v>
      </c>
    </row>
    <row r="121" ht="31" customHeight="1" spans="1:23">
      <c r="A121" s="134"/>
      <c r="B121" s="134"/>
      <c r="C121" s="134"/>
      <c r="D121" s="134"/>
      <c r="E121" s="134"/>
      <c r="F121" s="134"/>
      <c r="G121" s="126"/>
      <c r="H121" s="128" t="s">
        <v>33</v>
      </c>
      <c r="I121" s="126"/>
      <c r="J121" s="126"/>
      <c r="K121" s="134"/>
      <c r="L121" s="126" t="s">
        <v>88</v>
      </c>
      <c r="M121" s="139">
        <f t="shared" si="2"/>
        <v>290</v>
      </c>
      <c r="N121" s="139"/>
      <c r="O121" s="139">
        <v>290</v>
      </c>
      <c r="P121" s="139"/>
      <c r="Q121" s="139"/>
      <c r="R121" s="126">
        <v>2070199</v>
      </c>
      <c r="S121" s="126">
        <v>2070199</v>
      </c>
      <c r="T121" s="128" t="s">
        <v>59</v>
      </c>
      <c r="U121" s="175">
        <v>0.12220817530552</v>
      </c>
      <c r="V121" s="126"/>
      <c r="W121" s="126">
        <v>290</v>
      </c>
    </row>
    <row r="122" ht="31" customHeight="1" spans="1:23">
      <c r="A122" s="132"/>
      <c r="B122" s="132"/>
      <c r="C122" s="132"/>
      <c r="D122" s="132"/>
      <c r="E122" s="132"/>
      <c r="F122" s="132"/>
      <c r="G122" s="126"/>
      <c r="H122" s="128" t="s">
        <v>33</v>
      </c>
      <c r="I122" s="126"/>
      <c r="J122" s="126"/>
      <c r="K122" s="132"/>
      <c r="L122" s="126" t="s">
        <v>50</v>
      </c>
      <c r="M122" s="139">
        <f t="shared" si="2"/>
        <v>1083</v>
      </c>
      <c r="N122" s="139">
        <v>1083</v>
      </c>
      <c r="O122" s="139"/>
      <c r="P122" s="139"/>
      <c r="Q122" s="139"/>
      <c r="R122" s="126">
        <v>2130599</v>
      </c>
      <c r="S122" s="126">
        <v>2130599</v>
      </c>
      <c r="T122" s="126" t="s">
        <v>35</v>
      </c>
      <c r="U122" s="175">
        <v>0.456384323640961</v>
      </c>
      <c r="V122" s="126"/>
      <c r="W122" s="126">
        <v>1083</v>
      </c>
    </row>
    <row r="123" ht="31" customHeight="1" spans="1:23">
      <c r="A123" s="129">
        <f>IF(B123="","",COUNTA(B$7:B123))</f>
        <v>51</v>
      </c>
      <c r="B123" s="129" t="s">
        <v>1538</v>
      </c>
      <c r="C123" s="129" t="s">
        <v>1539</v>
      </c>
      <c r="D123" s="129">
        <v>2020.06</v>
      </c>
      <c r="E123" s="129" t="s">
        <v>1522</v>
      </c>
      <c r="F123" s="129" t="s">
        <v>1540</v>
      </c>
      <c r="G123" s="128" t="s">
        <v>33</v>
      </c>
      <c r="H123" s="126"/>
      <c r="I123" s="126"/>
      <c r="J123" s="126"/>
      <c r="K123" s="129">
        <v>80</v>
      </c>
      <c r="L123" s="126" t="s">
        <v>50</v>
      </c>
      <c r="M123" s="139">
        <f t="shared" si="2"/>
        <v>115</v>
      </c>
      <c r="N123" s="139">
        <v>115</v>
      </c>
      <c r="O123" s="139"/>
      <c r="P123" s="139"/>
      <c r="Q123" s="139"/>
      <c r="R123" s="126">
        <v>2130505</v>
      </c>
      <c r="S123" s="126">
        <v>2130505</v>
      </c>
      <c r="T123" s="126" t="s">
        <v>35</v>
      </c>
      <c r="U123" s="175">
        <v>0.610047212349478</v>
      </c>
      <c r="V123" s="126"/>
      <c r="W123" s="126">
        <v>115</v>
      </c>
    </row>
    <row r="124" ht="31" customHeight="1" spans="1:23">
      <c r="A124" s="132"/>
      <c r="B124" s="132"/>
      <c r="C124" s="132"/>
      <c r="D124" s="132"/>
      <c r="E124" s="132"/>
      <c r="F124" s="132"/>
      <c r="G124" s="128" t="s">
        <v>33</v>
      </c>
      <c r="H124" s="126"/>
      <c r="I124" s="126"/>
      <c r="J124" s="126"/>
      <c r="K124" s="132"/>
      <c r="L124" s="126" t="s">
        <v>34</v>
      </c>
      <c r="M124" s="139">
        <f t="shared" si="2"/>
        <v>73.51</v>
      </c>
      <c r="N124" s="139">
        <v>73.51</v>
      </c>
      <c r="O124" s="139"/>
      <c r="P124" s="139"/>
      <c r="Q124" s="139"/>
      <c r="R124" s="126">
        <v>2130599</v>
      </c>
      <c r="S124" s="126">
        <v>2130599</v>
      </c>
      <c r="T124" s="126" t="s">
        <v>35</v>
      </c>
      <c r="U124" s="175">
        <v>0.389952787650523</v>
      </c>
      <c r="V124" s="126"/>
      <c r="W124" s="126">
        <v>73.51</v>
      </c>
    </row>
    <row r="125" ht="31" customHeight="1" spans="1:23">
      <c r="A125" s="129">
        <f>IF(B125="","",COUNTA(B$7:B125))</f>
        <v>52</v>
      </c>
      <c r="B125" s="129" t="s">
        <v>1541</v>
      </c>
      <c r="C125" s="129" t="s">
        <v>1395</v>
      </c>
      <c r="D125" s="129">
        <v>2020.06</v>
      </c>
      <c r="E125" s="129" t="s">
        <v>1542</v>
      </c>
      <c r="F125" s="129" t="s">
        <v>1543</v>
      </c>
      <c r="G125" s="128" t="s">
        <v>33</v>
      </c>
      <c r="H125" s="126"/>
      <c r="I125" s="126"/>
      <c r="J125" s="126"/>
      <c r="K125" s="129">
        <v>1453</v>
      </c>
      <c r="L125" s="126" t="s">
        <v>34</v>
      </c>
      <c r="M125" s="139">
        <f t="shared" si="2"/>
        <v>883</v>
      </c>
      <c r="N125" s="139">
        <v>883</v>
      </c>
      <c r="O125" s="139"/>
      <c r="P125" s="139"/>
      <c r="Q125" s="139"/>
      <c r="R125" s="126">
        <v>2130599</v>
      </c>
      <c r="S125" s="126">
        <v>2130599</v>
      </c>
      <c r="T125" s="126" t="s">
        <v>35</v>
      </c>
      <c r="U125" s="175"/>
      <c r="V125" s="126"/>
      <c r="W125" s="126">
        <v>882.092</v>
      </c>
    </row>
    <row r="126" ht="31" customHeight="1" spans="1:23">
      <c r="A126" s="134"/>
      <c r="B126" s="134"/>
      <c r="C126" s="134"/>
      <c r="D126" s="134"/>
      <c r="E126" s="134"/>
      <c r="F126" s="134"/>
      <c r="G126" s="128" t="s">
        <v>33</v>
      </c>
      <c r="H126" s="126"/>
      <c r="I126" s="126"/>
      <c r="J126" s="126"/>
      <c r="K126" s="134"/>
      <c r="L126" s="126" t="s">
        <v>95</v>
      </c>
      <c r="M126" s="139">
        <f t="shared" si="2"/>
        <v>419</v>
      </c>
      <c r="N126" s="139">
        <v>419</v>
      </c>
      <c r="O126" s="139"/>
      <c r="P126" s="139"/>
      <c r="Q126" s="139"/>
      <c r="R126" s="126">
        <v>2130701</v>
      </c>
      <c r="S126" s="126">
        <v>2130701</v>
      </c>
      <c r="T126" s="128" t="s">
        <v>59</v>
      </c>
      <c r="U126" s="175">
        <v>0.30296456977585</v>
      </c>
      <c r="V126" s="126"/>
      <c r="W126" s="126">
        <v>419</v>
      </c>
    </row>
    <row r="127" ht="31" customHeight="1" spans="1:23">
      <c r="A127" s="132"/>
      <c r="B127" s="132"/>
      <c r="C127" s="132"/>
      <c r="D127" s="132"/>
      <c r="E127" s="132"/>
      <c r="F127" s="132"/>
      <c r="G127" s="128" t="s">
        <v>33</v>
      </c>
      <c r="H127" s="126"/>
      <c r="I127" s="126"/>
      <c r="J127" s="126"/>
      <c r="K127" s="132"/>
      <c r="L127" s="126" t="s">
        <v>95</v>
      </c>
      <c r="M127" s="139">
        <f t="shared" si="2"/>
        <v>81</v>
      </c>
      <c r="N127" s="139">
        <v>81</v>
      </c>
      <c r="O127" s="139"/>
      <c r="P127" s="139"/>
      <c r="Q127" s="139"/>
      <c r="R127" s="126">
        <v>2130701</v>
      </c>
      <c r="S127" s="126">
        <v>2130701</v>
      </c>
      <c r="T127" s="128" t="s">
        <v>59</v>
      </c>
      <c r="U127" s="175">
        <v>0.0585683297180043</v>
      </c>
      <c r="V127" s="126"/>
      <c r="W127" s="126">
        <v>81</v>
      </c>
    </row>
    <row r="128" ht="31" customHeight="1" spans="1:23">
      <c r="A128" s="171">
        <v>53</v>
      </c>
      <c r="B128" s="194" t="s">
        <v>1544</v>
      </c>
      <c r="C128" s="126" t="s">
        <v>1545</v>
      </c>
      <c r="D128" s="126">
        <v>2020.06</v>
      </c>
      <c r="E128" s="126" t="s">
        <v>1418</v>
      </c>
      <c r="F128" s="126" t="s">
        <v>1546</v>
      </c>
      <c r="G128" s="128" t="s">
        <v>33</v>
      </c>
      <c r="H128" s="126"/>
      <c r="I128" s="126"/>
      <c r="J128" s="126"/>
      <c r="K128" s="126"/>
      <c r="L128" s="126" t="s">
        <v>34</v>
      </c>
      <c r="M128" s="139">
        <f t="shared" si="2"/>
        <v>98.24</v>
      </c>
      <c r="N128" s="139">
        <v>98.24</v>
      </c>
      <c r="O128" s="139"/>
      <c r="P128" s="139"/>
      <c r="Q128" s="139"/>
      <c r="R128" s="126">
        <v>2130599</v>
      </c>
      <c r="S128" s="126">
        <v>2130599</v>
      </c>
      <c r="T128" s="126" t="s">
        <v>35</v>
      </c>
      <c r="U128" s="175"/>
      <c r="V128" s="126"/>
      <c r="W128" s="126">
        <v>49.12</v>
      </c>
    </row>
    <row r="129" ht="31" customHeight="1" spans="1:23">
      <c r="A129" s="171">
        <v>54</v>
      </c>
      <c r="B129" s="194" t="s">
        <v>1547</v>
      </c>
      <c r="C129" s="156" t="s">
        <v>1548</v>
      </c>
      <c r="D129" s="126">
        <v>2020.06</v>
      </c>
      <c r="E129" s="156" t="s">
        <v>31</v>
      </c>
      <c r="F129" s="156" t="s">
        <v>1549</v>
      </c>
      <c r="G129" s="128" t="s">
        <v>33</v>
      </c>
      <c r="H129" s="126"/>
      <c r="I129" s="126"/>
      <c r="J129" s="126"/>
      <c r="K129" s="126"/>
      <c r="L129" s="126" t="s">
        <v>34</v>
      </c>
      <c r="M129" s="139">
        <f t="shared" si="2"/>
        <v>95.2</v>
      </c>
      <c r="N129" s="139">
        <v>95.2</v>
      </c>
      <c r="O129" s="139"/>
      <c r="P129" s="139"/>
      <c r="Q129" s="139"/>
      <c r="R129" s="126"/>
      <c r="S129" s="126"/>
      <c r="T129" s="126"/>
      <c r="U129" s="175"/>
      <c r="V129" s="126"/>
      <c r="W129" s="126"/>
    </row>
  </sheetData>
  <autoFilter ref="A6:W129">
    <extLst/>
  </autoFilter>
  <mergeCells count="174">
    <mergeCell ref="A2:W2"/>
    <mergeCell ref="B3:D3"/>
    <mergeCell ref="G3:L3"/>
    <mergeCell ref="Q3:R3"/>
    <mergeCell ref="G4:J4"/>
    <mergeCell ref="M4:Q4"/>
    <mergeCell ref="R4:S4"/>
    <mergeCell ref="A6:F6"/>
    <mergeCell ref="A4:A5"/>
    <mergeCell ref="A7:A8"/>
    <mergeCell ref="A9:A13"/>
    <mergeCell ref="A14:A15"/>
    <mergeCell ref="A16:A24"/>
    <mergeCell ref="A25:A26"/>
    <mergeCell ref="A27:A28"/>
    <mergeCell ref="A29:A44"/>
    <mergeCell ref="A47:A48"/>
    <mergeCell ref="A51:A53"/>
    <mergeCell ref="A57:A64"/>
    <mergeCell ref="A65:A69"/>
    <mergeCell ref="A70:A71"/>
    <mergeCell ref="A81:A82"/>
    <mergeCell ref="A83:A91"/>
    <mergeCell ref="A94:A97"/>
    <mergeCell ref="A109:A110"/>
    <mergeCell ref="A111:A112"/>
    <mergeCell ref="A114:A115"/>
    <mergeCell ref="A116:A117"/>
    <mergeCell ref="A118:A122"/>
    <mergeCell ref="A123:A124"/>
    <mergeCell ref="A125:A127"/>
    <mergeCell ref="B4:B5"/>
    <mergeCell ref="B7:B8"/>
    <mergeCell ref="B9:B13"/>
    <mergeCell ref="B14:B15"/>
    <mergeCell ref="B16:B24"/>
    <mergeCell ref="B25:B26"/>
    <mergeCell ref="B27:B28"/>
    <mergeCell ref="B29:B44"/>
    <mergeCell ref="B47:B48"/>
    <mergeCell ref="B51:B53"/>
    <mergeCell ref="B57:B64"/>
    <mergeCell ref="B65:B69"/>
    <mergeCell ref="B70:B71"/>
    <mergeCell ref="B81:B82"/>
    <mergeCell ref="B83:B91"/>
    <mergeCell ref="B94:B97"/>
    <mergeCell ref="B109:B110"/>
    <mergeCell ref="B111:B112"/>
    <mergeCell ref="B114:B115"/>
    <mergeCell ref="B116:B117"/>
    <mergeCell ref="B118:B122"/>
    <mergeCell ref="B123:B124"/>
    <mergeCell ref="B125:B127"/>
    <mergeCell ref="C4:C5"/>
    <mergeCell ref="C7:C8"/>
    <mergeCell ref="C9:C13"/>
    <mergeCell ref="C14:C15"/>
    <mergeCell ref="C16:C24"/>
    <mergeCell ref="C25:C26"/>
    <mergeCell ref="C27:C28"/>
    <mergeCell ref="C29:C44"/>
    <mergeCell ref="C47:C48"/>
    <mergeCell ref="C51:C53"/>
    <mergeCell ref="C57:C64"/>
    <mergeCell ref="C65:C69"/>
    <mergeCell ref="C70:C71"/>
    <mergeCell ref="C81:C82"/>
    <mergeCell ref="C83:C91"/>
    <mergeCell ref="C94:C97"/>
    <mergeCell ref="C109:C110"/>
    <mergeCell ref="C111:C112"/>
    <mergeCell ref="C114:C115"/>
    <mergeCell ref="C116:C117"/>
    <mergeCell ref="C118:C122"/>
    <mergeCell ref="C123:C124"/>
    <mergeCell ref="C125:C127"/>
    <mergeCell ref="D4:D5"/>
    <mergeCell ref="D7:D8"/>
    <mergeCell ref="D9:D13"/>
    <mergeCell ref="D14:D15"/>
    <mergeCell ref="D16:D24"/>
    <mergeCell ref="D25:D26"/>
    <mergeCell ref="D27:D28"/>
    <mergeCell ref="D29:D44"/>
    <mergeCell ref="D47:D48"/>
    <mergeCell ref="D51:D53"/>
    <mergeCell ref="D57:D64"/>
    <mergeCell ref="D65:D69"/>
    <mergeCell ref="D70:D71"/>
    <mergeCell ref="D81:D82"/>
    <mergeCell ref="D83:D91"/>
    <mergeCell ref="D94:D97"/>
    <mergeCell ref="D109:D110"/>
    <mergeCell ref="D111:D112"/>
    <mergeCell ref="D114:D115"/>
    <mergeCell ref="D116:D117"/>
    <mergeCell ref="D118:D122"/>
    <mergeCell ref="D123:D124"/>
    <mergeCell ref="D125:D127"/>
    <mergeCell ref="E4:E5"/>
    <mergeCell ref="E7:E8"/>
    <mergeCell ref="E9:E13"/>
    <mergeCell ref="E14:E15"/>
    <mergeCell ref="E16:E24"/>
    <mergeCell ref="E25:E26"/>
    <mergeCell ref="E27:E28"/>
    <mergeCell ref="E29:E44"/>
    <mergeCell ref="E47:E48"/>
    <mergeCell ref="E51:E53"/>
    <mergeCell ref="E57:E64"/>
    <mergeCell ref="E65:E69"/>
    <mergeCell ref="E70:E71"/>
    <mergeCell ref="E81:E82"/>
    <mergeCell ref="E83:E91"/>
    <mergeCell ref="E94:E97"/>
    <mergeCell ref="E109:E110"/>
    <mergeCell ref="E111:E112"/>
    <mergeCell ref="E114:E115"/>
    <mergeCell ref="E116:E117"/>
    <mergeCell ref="E118:E122"/>
    <mergeCell ref="E123:E124"/>
    <mergeCell ref="E125:E127"/>
    <mergeCell ref="F4:F5"/>
    <mergeCell ref="F7:F8"/>
    <mergeCell ref="F9:F13"/>
    <mergeCell ref="F14:F15"/>
    <mergeCell ref="F16:F24"/>
    <mergeCell ref="F25:F26"/>
    <mergeCell ref="F27:F28"/>
    <mergeCell ref="F29:F44"/>
    <mergeCell ref="F47:F48"/>
    <mergeCell ref="F51:F53"/>
    <mergeCell ref="F57:F64"/>
    <mergeCell ref="F65:F69"/>
    <mergeCell ref="F70:F71"/>
    <mergeCell ref="F81:F82"/>
    <mergeCell ref="F83:F91"/>
    <mergeCell ref="F94:F97"/>
    <mergeCell ref="F109:F110"/>
    <mergeCell ref="F111:F112"/>
    <mergeCell ref="F114:F115"/>
    <mergeCell ref="F116:F117"/>
    <mergeCell ref="F118:F122"/>
    <mergeCell ref="F123:F124"/>
    <mergeCell ref="F125:F127"/>
    <mergeCell ref="K4:K5"/>
    <mergeCell ref="K7:K8"/>
    <mergeCell ref="K9:K13"/>
    <mergeCell ref="K14:K15"/>
    <mergeCell ref="K16:K24"/>
    <mergeCell ref="K25:K26"/>
    <mergeCell ref="K27:K28"/>
    <mergeCell ref="K29:K44"/>
    <mergeCell ref="K47:K48"/>
    <mergeCell ref="K51:K53"/>
    <mergeCell ref="K57:K64"/>
    <mergeCell ref="K65:K69"/>
    <mergeCell ref="K70:K71"/>
    <mergeCell ref="K81:K82"/>
    <mergeCell ref="K83:K91"/>
    <mergeCell ref="K94:K97"/>
    <mergeCell ref="K109:K110"/>
    <mergeCell ref="K111:K112"/>
    <mergeCell ref="K114:K115"/>
    <mergeCell ref="K116:K117"/>
    <mergeCell ref="K118:K122"/>
    <mergeCell ref="K123:K124"/>
    <mergeCell ref="K125:K127"/>
    <mergeCell ref="L4:L5"/>
    <mergeCell ref="T4:T5"/>
    <mergeCell ref="U4:U5"/>
    <mergeCell ref="V4:V5"/>
    <mergeCell ref="W4:W5"/>
  </mergeCells>
  <dataValidations count="1">
    <dataValidation type="list" allowBlank="1" showInputMessage="1" showErrorMessage="1" sqref="L6 L7 L8 L9 L10 L14 L15 L18 L27 L28 L31 L45 L46 L47 L53 L109 L110 L111 L112 L113 L11:L13 L16:L17 L19:L26 L29:L30 L32:L44 L48:L52 L54:L67 L68:L100 L101:L108 L114:L116 L117:L129">
      <formula1>INDIRECT(#REF!)</formula1>
    </dataValidation>
  </dataValidations>
  <pageMargins left="0.751388888888889" right="0.751388888888889" top="1" bottom="1" header="0.5" footer="0.5"/>
  <pageSetup paperSize="8" scale="5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5"/>
  <sheetViews>
    <sheetView tabSelected="1" view="pageBreakPreview" zoomScaleNormal="80" workbookViewId="0">
      <pane xSplit="2" ySplit="6" topLeftCell="C83" activePane="bottomRight" state="frozen"/>
      <selection/>
      <selection pane="topRight"/>
      <selection pane="bottomLeft"/>
      <selection pane="bottomRight" activeCell="P6" sqref="P6"/>
    </sheetView>
  </sheetViews>
  <sheetFormatPr defaultColWidth="9" defaultRowHeight="12"/>
  <cols>
    <col min="1" max="1" width="9" style="4"/>
    <col min="2" max="2" width="15.1416666666667" style="110" customWidth="1"/>
    <col min="3" max="3" width="23.2083333333333" style="110" customWidth="1"/>
    <col min="4" max="4" width="10.8333333333333" style="111" customWidth="1"/>
    <col min="5" max="5" width="17.7833333333333" style="110" customWidth="1"/>
    <col min="6" max="6" width="72.6333333333333" style="110" customWidth="1"/>
    <col min="7" max="7" width="9.25833333333333" style="110" customWidth="1"/>
    <col min="8" max="8" width="7.5" style="110" customWidth="1"/>
    <col min="9" max="10" width="8.125" style="110" customWidth="1"/>
    <col min="11" max="11" width="6.125" style="110" customWidth="1"/>
    <col min="12" max="12" width="36.8083333333333" style="110" customWidth="1"/>
    <col min="13" max="17" width="15.8333333333333" style="113" customWidth="1"/>
    <col min="18" max="23" width="15.8333333333333" style="110" customWidth="1"/>
    <col min="24" max="16369" width="9" style="109" customWidth="1"/>
    <col min="16370" max="16384" width="9" style="109"/>
  </cols>
  <sheetData>
    <row r="1" s="109" customFormat="1" ht="24" customHeight="1" spans="2:23">
      <c r="B1" s="110"/>
      <c r="C1" s="110"/>
      <c r="D1" s="111"/>
      <c r="E1" s="110"/>
      <c r="F1" s="110"/>
      <c r="G1" s="110"/>
      <c r="H1" s="110"/>
      <c r="I1" s="110"/>
      <c r="J1" s="110"/>
      <c r="K1" s="110"/>
      <c r="L1" s="110"/>
      <c r="M1" s="113"/>
      <c r="N1" s="113"/>
      <c r="O1" s="113"/>
      <c r="P1" s="113"/>
      <c r="Q1" s="113"/>
      <c r="R1" s="110"/>
      <c r="S1" s="110"/>
      <c r="T1" s="110"/>
      <c r="U1" s="110"/>
      <c r="V1" s="110"/>
      <c r="W1" s="110"/>
    </row>
    <row r="2" s="109" customFormat="1" ht="33" customHeight="1" spans="1:23">
      <c r="A2" s="152" t="s">
        <v>282</v>
      </c>
      <c r="B2" s="152"/>
      <c r="C2" s="152"/>
      <c r="D2" s="153"/>
      <c r="E2" s="152"/>
      <c r="F2" s="152"/>
      <c r="G2" s="152"/>
      <c r="H2" s="152"/>
      <c r="I2" s="152"/>
      <c r="J2" s="152"/>
      <c r="K2" s="152"/>
      <c r="L2" s="152"/>
      <c r="M2" s="165"/>
      <c r="N2" s="165"/>
      <c r="O2" s="165"/>
      <c r="P2" s="165"/>
      <c r="Q2" s="165"/>
      <c r="R2" s="152"/>
      <c r="S2" s="152"/>
      <c r="T2" s="152"/>
      <c r="U2" s="152"/>
      <c r="V2" s="152"/>
      <c r="W2" s="152"/>
    </row>
    <row r="3" s="109" customFormat="1" ht="24" customHeight="1" spans="2:23">
      <c r="B3" s="117"/>
      <c r="C3" s="117"/>
      <c r="D3" s="118"/>
      <c r="E3" s="110"/>
      <c r="F3" s="110"/>
      <c r="G3" s="117" t="s">
        <v>1550</v>
      </c>
      <c r="H3" s="117"/>
      <c r="I3" s="117"/>
      <c r="J3" s="117"/>
      <c r="K3" s="117"/>
      <c r="L3" s="117"/>
      <c r="M3" s="137"/>
      <c r="N3" s="113"/>
      <c r="O3" s="113"/>
      <c r="P3" s="113"/>
      <c r="Q3" s="137" t="s">
        <v>1551</v>
      </c>
      <c r="R3" s="117"/>
      <c r="S3" s="141"/>
      <c r="T3" s="141"/>
      <c r="U3" s="141"/>
      <c r="V3" s="141"/>
      <c r="W3" s="141" t="s">
        <v>2</v>
      </c>
    </row>
    <row r="4" s="109" customFormat="1" ht="20" customHeight="1" spans="1:23">
      <c r="A4" s="120" t="s">
        <v>3</v>
      </c>
      <c r="B4" s="50" t="s">
        <v>4</v>
      </c>
      <c r="C4" s="50" t="s">
        <v>5</v>
      </c>
      <c r="D4" s="121" t="s">
        <v>6</v>
      </c>
      <c r="E4" s="50" t="s">
        <v>7</v>
      </c>
      <c r="F4" s="50" t="s">
        <v>8</v>
      </c>
      <c r="G4" s="50" t="s">
        <v>9</v>
      </c>
      <c r="H4" s="50"/>
      <c r="I4" s="50"/>
      <c r="J4" s="50"/>
      <c r="K4" s="50" t="s">
        <v>10</v>
      </c>
      <c r="L4" s="50" t="s">
        <v>11</v>
      </c>
      <c r="M4" s="138"/>
      <c r="N4" s="138"/>
      <c r="O4" s="138"/>
      <c r="P4" s="138"/>
      <c r="Q4" s="138"/>
      <c r="R4" s="50" t="s">
        <v>12</v>
      </c>
      <c r="S4" s="50"/>
      <c r="T4" s="50" t="s">
        <v>13</v>
      </c>
      <c r="U4" s="50" t="s">
        <v>14</v>
      </c>
      <c r="V4" s="50" t="s">
        <v>15</v>
      </c>
      <c r="W4" s="50" t="s">
        <v>16</v>
      </c>
    </row>
    <row r="5" s="109" customFormat="1" ht="69" customHeight="1" spans="1:23">
      <c r="A5" s="120"/>
      <c r="B5" s="50"/>
      <c r="C5" s="50"/>
      <c r="D5" s="121"/>
      <c r="E5" s="50"/>
      <c r="F5" s="50"/>
      <c r="G5" s="50" t="s">
        <v>17</v>
      </c>
      <c r="H5" s="50" t="s">
        <v>18</v>
      </c>
      <c r="I5" s="50" t="s">
        <v>19</v>
      </c>
      <c r="J5" s="50" t="s">
        <v>20</v>
      </c>
      <c r="K5" s="50"/>
      <c r="L5" s="50"/>
      <c r="M5" s="138" t="s">
        <v>21</v>
      </c>
      <c r="N5" s="138" t="s">
        <v>22</v>
      </c>
      <c r="O5" s="138" t="s">
        <v>23</v>
      </c>
      <c r="P5" s="138" t="s">
        <v>24</v>
      </c>
      <c r="Q5" s="138" t="s">
        <v>25</v>
      </c>
      <c r="R5" s="50" t="s">
        <v>26</v>
      </c>
      <c r="S5" s="50" t="s">
        <v>27</v>
      </c>
      <c r="T5" s="50"/>
      <c r="U5" s="50"/>
      <c r="V5" s="50"/>
      <c r="W5" s="50"/>
    </row>
    <row r="6" s="109" customFormat="1" ht="46" customHeight="1" spans="1:23">
      <c r="A6" s="122" t="s">
        <v>28</v>
      </c>
      <c r="B6" s="123"/>
      <c r="C6" s="123"/>
      <c r="D6" s="124"/>
      <c r="E6" s="123"/>
      <c r="F6" s="154"/>
      <c r="G6" s="126"/>
      <c r="H6" s="126"/>
      <c r="I6" s="126"/>
      <c r="J6" s="126"/>
      <c r="K6" s="126"/>
      <c r="L6" s="126"/>
      <c r="M6" s="139">
        <f t="shared" ref="M6:Q6" si="0">SUBTOTAL(109,M7:M85)</f>
        <v>8709.59</v>
      </c>
      <c r="N6" s="139">
        <f t="shared" si="0"/>
        <v>7373.57</v>
      </c>
      <c r="O6" s="139">
        <f t="shared" si="0"/>
        <v>1336.02</v>
      </c>
      <c r="P6" s="139">
        <f t="shared" si="0"/>
        <v>0</v>
      </c>
      <c r="Q6" s="139">
        <f t="shared" si="0"/>
        <v>0</v>
      </c>
      <c r="R6" s="139"/>
      <c r="S6" s="139"/>
      <c r="T6" s="139"/>
      <c r="U6" s="139"/>
      <c r="V6" s="139"/>
      <c r="W6" s="139">
        <f>SUBTOTAL(109,W7:W85)</f>
        <v>7562.739728</v>
      </c>
    </row>
    <row r="7" ht="29" customHeight="1" spans="1:23">
      <c r="A7" s="129">
        <f>IF(B7="","",COUNTA(B$7:B7))</f>
        <v>1</v>
      </c>
      <c r="B7" s="129" t="s">
        <v>1552</v>
      </c>
      <c r="C7" s="129" t="s">
        <v>1553</v>
      </c>
      <c r="D7" s="129">
        <v>6</v>
      </c>
      <c r="E7" s="129" t="s">
        <v>1554</v>
      </c>
      <c r="F7" s="129" t="s">
        <v>1555</v>
      </c>
      <c r="G7" s="155" t="s">
        <v>33</v>
      </c>
      <c r="H7" s="128"/>
      <c r="I7" s="128"/>
      <c r="J7" s="128"/>
      <c r="K7" s="131">
        <v>2886</v>
      </c>
      <c r="L7" s="126" t="s">
        <v>34</v>
      </c>
      <c r="M7" s="139">
        <f t="shared" ref="M7:M70" si="1">N7+O7+P7+Q7</f>
        <v>865.496743</v>
      </c>
      <c r="N7" s="140">
        <v>865.496743</v>
      </c>
      <c r="O7" s="140"/>
      <c r="P7" s="140"/>
      <c r="Q7" s="140"/>
      <c r="R7" s="128">
        <v>2300231</v>
      </c>
      <c r="S7" s="128">
        <v>2130505</v>
      </c>
      <c r="T7" s="128" t="s">
        <v>35</v>
      </c>
      <c r="U7" s="170">
        <v>0.00404838709677419</v>
      </c>
      <c r="V7" s="171"/>
      <c r="W7" s="172">
        <v>865.496743</v>
      </c>
    </row>
    <row r="8" ht="29" customHeight="1" spans="1:23">
      <c r="A8" s="134"/>
      <c r="B8" s="134"/>
      <c r="C8" s="134"/>
      <c r="D8" s="134"/>
      <c r="E8" s="134"/>
      <c r="F8" s="134"/>
      <c r="G8" s="155" t="s">
        <v>33</v>
      </c>
      <c r="H8" s="128"/>
      <c r="I8" s="128"/>
      <c r="J8" s="128"/>
      <c r="K8" s="166"/>
      <c r="L8" s="126" t="s">
        <v>36</v>
      </c>
      <c r="M8" s="139">
        <f t="shared" si="1"/>
        <v>60.627087</v>
      </c>
      <c r="N8" s="140"/>
      <c r="O8" s="167">
        <v>60.627087</v>
      </c>
      <c r="P8" s="140"/>
      <c r="Q8" s="140"/>
      <c r="R8" s="128">
        <v>2300231</v>
      </c>
      <c r="S8" s="128">
        <v>2130505</v>
      </c>
      <c r="T8" s="128" t="s">
        <v>35</v>
      </c>
      <c r="U8" s="173"/>
      <c r="V8" s="171"/>
      <c r="W8" s="172">
        <v>60.627087</v>
      </c>
    </row>
    <row r="9" ht="29" customHeight="1" spans="1:23">
      <c r="A9" s="134"/>
      <c r="B9" s="134"/>
      <c r="C9" s="134"/>
      <c r="D9" s="134"/>
      <c r="E9" s="134"/>
      <c r="F9" s="134"/>
      <c r="G9" s="155" t="s">
        <v>33</v>
      </c>
      <c r="H9" s="128"/>
      <c r="I9" s="128"/>
      <c r="J9" s="128"/>
      <c r="K9" s="166"/>
      <c r="L9" s="126" t="s">
        <v>96</v>
      </c>
      <c r="M9" s="139">
        <f t="shared" si="1"/>
        <v>2.82</v>
      </c>
      <c r="N9" s="167">
        <v>2.82</v>
      </c>
      <c r="O9" s="140"/>
      <c r="P9" s="140"/>
      <c r="Q9" s="140"/>
      <c r="R9" s="128">
        <v>2110402</v>
      </c>
      <c r="S9" s="128">
        <v>2130505</v>
      </c>
      <c r="T9" s="128" t="s">
        <v>59</v>
      </c>
      <c r="U9" s="173"/>
      <c r="V9" s="171"/>
      <c r="W9" s="172">
        <v>2.82</v>
      </c>
    </row>
    <row r="10" ht="29" customHeight="1" spans="1:23">
      <c r="A10" s="134"/>
      <c r="B10" s="134"/>
      <c r="C10" s="134"/>
      <c r="D10" s="134"/>
      <c r="E10" s="134"/>
      <c r="F10" s="134"/>
      <c r="G10" s="155" t="s">
        <v>33</v>
      </c>
      <c r="H10" s="128"/>
      <c r="I10" s="128"/>
      <c r="J10" s="128"/>
      <c r="K10" s="166"/>
      <c r="L10" s="168" t="s">
        <v>112</v>
      </c>
      <c r="M10" s="139">
        <f t="shared" si="1"/>
        <v>0.51</v>
      </c>
      <c r="N10" s="140"/>
      <c r="O10" s="167">
        <v>0.51</v>
      </c>
      <c r="P10" s="140"/>
      <c r="Q10" s="140"/>
      <c r="R10" s="128">
        <v>2130310</v>
      </c>
      <c r="S10" s="128">
        <v>2130505</v>
      </c>
      <c r="T10" s="128" t="s">
        <v>59</v>
      </c>
      <c r="U10" s="173"/>
      <c r="V10" s="171"/>
      <c r="W10" s="172">
        <v>0.51</v>
      </c>
    </row>
    <row r="11" ht="29" customHeight="1" spans="1:23">
      <c r="A11" s="134"/>
      <c r="B11" s="134"/>
      <c r="C11" s="134"/>
      <c r="D11" s="134"/>
      <c r="E11" s="134"/>
      <c r="F11" s="134"/>
      <c r="G11" s="155" t="s">
        <v>33</v>
      </c>
      <c r="H11" s="128"/>
      <c r="I11" s="128"/>
      <c r="J11" s="128"/>
      <c r="K11" s="166"/>
      <c r="L11" s="168" t="s">
        <v>113</v>
      </c>
      <c r="M11" s="139">
        <f t="shared" si="1"/>
        <v>2</v>
      </c>
      <c r="N11" s="140"/>
      <c r="O11" s="167">
        <v>2</v>
      </c>
      <c r="P11" s="140"/>
      <c r="Q11" s="140"/>
      <c r="R11" s="128">
        <v>2210105</v>
      </c>
      <c r="S11" s="128">
        <v>2130505</v>
      </c>
      <c r="T11" s="128" t="s">
        <v>59</v>
      </c>
      <c r="U11" s="173"/>
      <c r="V11" s="171"/>
      <c r="W11" s="172">
        <v>2</v>
      </c>
    </row>
    <row r="12" ht="29" customHeight="1" spans="1:23">
      <c r="A12" s="134"/>
      <c r="B12" s="134"/>
      <c r="C12" s="134"/>
      <c r="D12" s="134"/>
      <c r="E12" s="134"/>
      <c r="F12" s="134"/>
      <c r="G12" s="155" t="s">
        <v>33</v>
      </c>
      <c r="H12" s="128"/>
      <c r="I12" s="128"/>
      <c r="J12" s="128"/>
      <c r="K12" s="166"/>
      <c r="L12" s="168" t="s">
        <v>66</v>
      </c>
      <c r="M12" s="139">
        <f t="shared" si="1"/>
        <v>2.2</v>
      </c>
      <c r="N12" s="140"/>
      <c r="O12" s="167">
        <v>2.2</v>
      </c>
      <c r="P12" s="140"/>
      <c r="Q12" s="140"/>
      <c r="R12" s="128">
        <v>2110402</v>
      </c>
      <c r="S12" s="128">
        <v>2130505</v>
      </c>
      <c r="T12" s="128" t="s">
        <v>59</v>
      </c>
      <c r="U12" s="173"/>
      <c r="V12" s="171"/>
      <c r="W12" s="172">
        <v>2.2</v>
      </c>
    </row>
    <row r="13" ht="29" customHeight="1" spans="1:23">
      <c r="A13" s="132"/>
      <c r="B13" s="132"/>
      <c r="C13" s="132"/>
      <c r="D13" s="132"/>
      <c r="E13" s="132"/>
      <c r="F13" s="132"/>
      <c r="G13" s="155" t="s">
        <v>33</v>
      </c>
      <c r="H13" s="128"/>
      <c r="I13" s="128"/>
      <c r="J13" s="128"/>
      <c r="K13" s="169"/>
      <c r="L13" s="126" t="s">
        <v>34</v>
      </c>
      <c r="M13" s="139">
        <f t="shared" si="1"/>
        <v>266.34617</v>
      </c>
      <c r="N13" s="167">
        <v>266.34617</v>
      </c>
      <c r="O13" s="140"/>
      <c r="P13" s="140"/>
      <c r="Q13" s="140"/>
      <c r="R13" s="128">
        <v>2130599</v>
      </c>
      <c r="S13" s="128">
        <v>2130505</v>
      </c>
      <c r="T13" s="128" t="s">
        <v>35</v>
      </c>
      <c r="U13" s="174"/>
      <c r="V13" s="171"/>
      <c r="W13" s="172">
        <v>266.34617</v>
      </c>
    </row>
    <row r="14" ht="84" spans="1:23">
      <c r="A14" s="126">
        <f>IF(B14="","",COUNTA(B$7:B14))</f>
        <v>2</v>
      </c>
      <c r="B14" s="126" t="s">
        <v>1556</v>
      </c>
      <c r="C14" s="126" t="s">
        <v>1557</v>
      </c>
      <c r="D14" s="126">
        <v>6</v>
      </c>
      <c r="E14" s="126" t="s">
        <v>1558</v>
      </c>
      <c r="F14" s="156" t="s">
        <v>1559</v>
      </c>
      <c r="G14" s="155" t="s">
        <v>33</v>
      </c>
      <c r="H14" s="128"/>
      <c r="I14" s="128"/>
      <c r="J14" s="128"/>
      <c r="K14" s="128">
        <v>339</v>
      </c>
      <c r="L14" s="126" t="s">
        <v>50</v>
      </c>
      <c r="M14" s="139">
        <f t="shared" si="1"/>
        <v>459.882169</v>
      </c>
      <c r="N14" s="140">
        <v>459.882169</v>
      </c>
      <c r="O14" s="140"/>
      <c r="P14" s="140"/>
      <c r="Q14" s="140"/>
      <c r="R14" s="128">
        <v>2300231</v>
      </c>
      <c r="S14" s="128">
        <v>2130505</v>
      </c>
      <c r="T14" s="128" t="s">
        <v>35</v>
      </c>
      <c r="U14" s="175"/>
      <c r="V14" s="171" t="s">
        <v>1560</v>
      </c>
      <c r="W14" s="172">
        <v>429.211171</v>
      </c>
    </row>
    <row r="15" ht="66" customHeight="1" spans="1:23">
      <c r="A15" s="129">
        <f>IF(B15="","",COUNTA(B$7:B15))</f>
        <v>3</v>
      </c>
      <c r="B15" s="129" t="s">
        <v>1561</v>
      </c>
      <c r="C15" s="129" t="s">
        <v>1562</v>
      </c>
      <c r="D15" s="129">
        <v>6</v>
      </c>
      <c r="E15" s="129" t="s">
        <v>1554</v>
      </c>
      <c r="F15" s="157" t="s">
        <v>1563</v>
      </c>
      <c r="G15" s="155" t="s">
        <v>33</v>
      </c>
      <c r="H15" s="128"/>
      <c r="I15" s="128"/>
      <c r="J15" s="128"/>
      <c r="K15" s="131">
        <v>1582</v>
      </c>
      <c r="L15" s="126" t="s">
        <v>34</v>
      </c>
      <c r="M15" s="139">
        <f t="shared" si="1"/>
        <v>800</v>
      </c>
      <c r="N15" s="140">
        <v>800</v>
      </c>
      <c r="O15" s="140"/>
      <c r="P15" s="140"/>
      <c r="Q15" s="140"/>
      <c r="R15" s="128">
        <v>2300231</v>
      </c>
      <c r="S15" s="128">
        <v>2130505</v>
      </c>
      <c r="T15" s="128" t="s">
        <v>35</v>
      </c>
      <c r="U15" s="175"/>
      <c r="V15" s="171"/>
      <c r="W15" s="172">
        <v>800</v>
      </c>
    </row>
    <row r="16" ht="66" customHeight="1" spans="1:23">
      <c r="A16" s="132"/>
      <c r="B16" s="132"/>
      <c r="C16" s="132"/>
      <c r="D16" s="132"/>
      <c r="E16" s="132"/>
      <c r="F16" s="158"/>
      <c r="G16" s="155" t="s">
        <v>33</v>
      </c>
      <c r="H16" s="128"/>
      <c r="I16" s="128"/>
      <c r="J16" s="128"/>
      <c r="K16" s="169"/>
      <c r="L16" s="126" t="s">
        <v>36</v>
      </c>
      <c r="M16" s="139">
        <f t="shared" si="1"/>
        <v>302.3</v>
      </c>
      <c r="N16" s="140"/>
      <c r="O16" s="140">
        <v>302.3</v>
      </c>
      <c r="P16" s="140"/>
      <c r="Q16" s="140"/>
      <c r="R16" s="128">
        <v>2300231</v>
      </c>
      <c r="S16" s="128">
        <v>2130505</v>
      </c>
      <c r="T16" s="128" t="s">
        <v>35</v>
      </c>
      <c r="U16" s="175"/>
      <c r="V16" s="171"/>
      <c r="W16" s="172">
        <v>302.3</v>
      </c>
    </row>
    <row r="17" ht="31" customHeight="1" spans="1:23">
      <c r="A17" s="129">
        <f>IF(B17="","",COUNTA(B$7:B17))</f>
        <v>4</v>
      </c>
      <c r="B17" s="129" t="s">
        <v>1564</v>
      </c>
      <c r="C17" s="129" t="s">
        <v>1565</v>
      </c>
      <c r="D17" s="129">
        <v>6</v>
      </c>
      <c r="E17" s="129" t="s">
        <v>172</v>
      </c>
      <c r="F17" s="157" t="s">
        <v>1566</v>
      </c>
      <c r="G17" s="126"/>
      <c r="H17" s="155" t="s">
        <v>33</v>
      </c>
      <c r="I17" s="126"/>
      <c r="J17" s="126"/>
      <c r="K17" s="129">
        <v>303</v>
      </c>
      <c r="L17" s="126" t="s">
        <v>34</v>
      </c>
      <c r="M17" s="139">
        <f t="shared" si="1"/>
        <v>224.10455</v>
      </c>
      <c r="N17" s="139">
        <v>224.10455</v>
      </c>
      <c r="O17" s="139"/>
      <c r="P17" s="139"/>
      <c r="Q17" s="139"/>
      <c r="R17" s="128">
        <v>2300231</v>
      </c>
      <c r="S17" s="128">
        <v>2130504</v>
      </c>
      <c r="T17" s="128" t="s">
        <v>35</v>
      </c>
      <c r="U17" s="176">
        <v>0.0243607537634409</v>
      </c>
      <c r="V17" s="126"/>
      <c r="W17" s="177">
        <v>224.10455</v>
      </c>
    </row>
    <row r="18" ht="31" customHeight="1" spans="1:23">
      <c r="A18" s="134"/>
      <c r="B18" s="134"/>
      <c r="C18" s="134"/>
      <c r="D18" s="134"/>
      <c r="E18" s="134"/>
      <c r="F18" s="159"/>
      <c r="G18" s="126"/>
      <c r="H18" s="155" t="s">
        <v>33</v>
      </c>
      <c r="I18" s="126"/>
      <c r="J18" s="126"/>
      <c r="K18" s="134"/>
      <c r="L18" s="126" t="s">
        <v>36</v>
      </c>
      <c r="M18" s="139">
        <f t="shared" si="1"/>
        <v>74.154363</v>
      </c>
      <c r="N18" s="139"/>
      <c r="O18" s="139">
        <v>74.154363</v>
      </c>
      <c r="P18" s="139"/>
      <c r="Q18" s="139"/>
      <c r="R18" s="128">
        <v>2300231</v>
      </c>
      <c r="S18" s="128">
        <v>2130504</v>
      </c>
      <c r="T18" s="128" t="s">
        <v>35</v>
      </c>
      <c r="U18" s="178"/>
      <c r="V18" s="126"/>
      <c r="W18" s="177">
        <v>74.154363</v>
      </c>
    </row>
    <row r="19" ht="31" customHeight="1" spans="1:23">
      <c r="A19" s="132"/>
      <c r="B19" s="132"/>
      <c r="C19" s="132"/>
      <c r="D19" s="132"/>
      <c r="E19" s="132"/>
      <c r="F19" s="158"/>
      <c r="G19" s="126"/>
      <c r="H19" s="155" t="s">
        <v>33</v>
      </c>
      <c r="I19" s="126"/>
      <c r="J19" s="126"/>
      <c r="K19" s="132"/>
      <c r="L19" s="126" t="s">
        <v>375</v>
      </c>
      <c r="M19" s="139">
        <f t="shared" si="1"/>
        <v>45.311002</v>
      </c>
      <c r="N19" s="139">
        <v>45.311002</v>
      </c>
      <c r="O19" s="139"/>
      <c r="P19" s="139"/>
      <c r="Q19" s="139"/>
      <c r="R19" s="126">
        <v>2300252</v>
      </c>
      <c r="S19" s="128">
        <v>2130504</v>
      </c>
      <c r="T19" s="126" t="s">
        <v>59</v>
      </c>
      <c r="U19" s="179"/>
      <c r="V19" s="171" t="s">
        <v>1560</v>
      </c>
      <c r="W19" s="177">
        <v>35.169028</v>
      </c>
    </row>
    <row r="20" ht="37" customHeight="1" spans="1:23">
      <c r="A20" s="129">
        <f>IF(B20="","",COUNTA(B$7:B20))</f>
        <v>5</v>
      </c>
      <c r="B20" s="129" t="s">
        <v>1567</v>
      </c>
      <c r="C20" s="129" t="s">
        <v>1568</v>
      </c>
      <c r="D20" s="129">
        <v>6</v>
      </c>
      <c r="E20" s="129" t="s">
        <v>172</v>
      </c>
      <c r="F20" s="157" t="s">
        <v>1569</v>
      </c>
      <c r="G20" s="126"/>
      <c r="H20" s="155" t="s">
        <v>33</v>
      </c>
      <c r="I20" s="126"/>
      <c r="J20" s="126"/>
      <c r="K20" s="129">
        <v>245</v>
      </c>
      <c r="L20" s="126" t="s">
        <v>34</v>
      </c>
      <c r="M20" s="139">
        <f t="shared" si="1"/>
        <v>62.970421</v>
      </c>
      <c r="N20" s="139">
        <v>62.970421</v>
      </c>
      <c r="O20" s="139"/>
      <c r="P20" s="139"/>
      <c r="Q20" s="139"/>
      <c r="R20" s="128">
        <v>2300231</v>
      </c>
      <c r="S20" s="128">
        <v>2130504</v>
      </c>
      <c r="T20" s="126" t="s">
        <v>35</v>
      </c>
      <c r="U20" s="180"/>
      <c r="V20" s="171" t="s">
        <v>1560</v>
      </c>
      <c r="W20" s="177">
        <v>60.996161</v>
      </c>
    </row>
    <row r="21" ht="37" customHeight="1" spans="1:23">
      <c r="A21" s="132"/>
      <c r="B21" s="132"/>
      <c r="C21" s="132"/>
      <c r="D21" s="132"/>
      <c r="E21" s="132"/>
      <c r="F21" s="158"/>
      <c r="G21" s="126"/>
      <c r="H21" s="155" t="s">
        <v>33</v>
      </c>
      <c r="I21" s="126"/>
      <c r="J21" s="126"/>
      <c r="K21" s="132"/>
      <c r="L21" s="126" t="s">
        <v>36</v>
      </c>
      <c r="M21" s="139">
        <f t="shared" si="1"/>
        <v>7.031012</v>
      </c>
      <c r="N21" s="139"/>
      <c r="O21" s="139">
        <v>7.031012</v>
      </c>
      <c r="P21" s="139"/>
      <c r="Q21" s="139"/>
      <c r="R21" s="128">
        <v>2300231</v>
      </c>
      <c r="S21" s="128">
        <v>2130504</v>
      </c>
      <c r="T21" s="126" t="s">
        <v>35</v>
      </c>
      <c r="U21" s="181"/>
      <c r="V21" s="126"/>
      <c r="W21" s="177">
        <v>7.031012</v>
      </c>
    </row>
    <row r="22" ht="27" customHeight="1" spans="1:23">
      <c r="A22" s="129">
        <f>IF(B22="","",COUNTA(B$7:B22))</f>
        <v>6</v>
      </c>
      <c r="B22" s="129" t="s">
        <v>1570</v>
      </c>
      <c r="C22" s="129" t="s">
        <v>1571</v>
      </c>
      <c r="D22" s="129">
        <v>6</v>
      </c>
      <c r="E22" s="129" t="s">
        <v>172</v>
      </c>
      <c r="F22" s="157" t="s">
        <v>1572</v>
      </c>
      <c r="G22" s="126"/>
      <c r="H22" s="155" t="s">
        <v>33</v>
      </c>
      <c r="I22" s="126"/>
      <c r="J22" s="126"/>
      <c r="K22" s="129">
        <v>547</v>
      </c>
      <c r="L22" s="126" t="s">
        <v>34</v>
      </c>
      <c r="M22" s="139">
        <f t="shared" si="1"/>
        <v>295.390866</v>
      </c>
      <c r="N22" s="139">
        <v>295.390866</v>
      </c>
      <c r="O22" s="139"/>
      <c r="P22" s="139"/>
      <c r="Q22" s="139"/>
      <c r="R22" s="128">
        <v>2300231</v>
      </c>
      <c r="S22" s="128">
        <v>2130504</v>
      </c>
      <c r="T22" s="126" t="s">
        <v>35</v>
      </c>
      <c r="U22" s="176">
        <v>0.0380645161290323</v>
      </c>
      <c r="V22" s="171" t="s">
        <v>1560</v>
      </c>
      <c r="W22" s="177">
        <v>210.712387</v>
      </c>
    </row>
    <row r="23" ht="27" customHeight="1" spans="1:23">
      <c r="A23" s="134"/>
      <c r="B23" s="134"/>
      <c r="C23" s="134"/>
      <c r="D23" s="134"/>
      <c r="E23" s="134"/>
      <c r="F23" s="159"/>
      <c r="G23" s="126"/>
      <c r="H23" s="155" t="s">
        <v>33</v>
      </c>
      <c r="I23" s="126"/>
      <c r="J23" s="126"/>
      <c r="K23" s="134"/>
      <c r="L23" s="126" t="s">
        <v>36</v>
      </c>
      <c r="M23" s="139">
        <f t="shared" si="1"/>
        <v>323.86727</v>
      </c>
      <c r="N23" s="139"/>
      <c r="O23" s="139">
        <v>323.86727</v>
      </c>
      <c r="P23" s="139"/>
      <c r="Q23" s="139"/>
      <c r="R23" s="128">
        <v>2300231</v>
      </c>
      <c r="S23" s="128">
        <v>2130504</v>
      </c>
      <c r="T23" s="126" t="s">
        <v>35</v>
      </c>
      <c r="U23" s="178"/>
      <c r="V23" s="126"/>
      <c r="W23" s="177">
        <v>323.86727</v>
      </c>
    </row>
    <row r="24" ht="27" customHeight="1" spans="1:23">
      <c r="A24" s="132"/>
      <c r="B24" s="132"/>
      <c r="C24" s="132"/>
      <c r="D24" s="132"/>
      <c r="E24" s="132"/>
      <c r="F24" s="158"/>
      <c r="G24" s="126"/>
      <c r="H24" s="155" t="s">
        <v>33</v>
      </c>
      <c r="I24" s="126"/>
      <c r="J24" s="126"/>
      <c r="K24" s="132"/>
      <c r="L24" s="126" t="s">
        <v>131</v>
      </c>
      <c r="M24" s="139">
        <f t="shared" si="1"/>
        <v>70.8</v>
      </c>
      <c r="N24" s="139">
        <v>70.8</v>
      </c>
      <c r="O24" s="139"/>
      <c r="P24" s="139"/>
      <c r="Q24" s="139"/>
      <c r="R24" s="126">
        <v>2300258</v>
      </c>
      <c r="S24" s="126">
        <v>2130504</v>
      </c>
      <c r="T24" s="126" t="s">
        <v>59</v>
      </c>
      <c r="U24" s="179"/>
      <c r="V24" s="126" t="s">
        <v>1560</v>
      </c>
      <c r="W24" s="177">
        <v>67.409946</v>
      </c>
    </row>
    <row r="25" ht="171" customHeight="1" spans="1:23">
      <c r="A25" s="126">
        <f>IF(B25="","",COUNTA(B$7:B25))</f>
        <v>7</v>
      </c>
      <c r="B25" s="126" t="s">
        <v>1573</v>
      </c>
      <c r="C25" s="126" t="s">
        <v>1574</v>
      </c>
      <c r="D25" s="126">
        <v>6</v>
      </c>
      <c r="E25" s="126" t="s">
        <v>117</v>
      </c>
      <c r="F25" s="126" t="s">
        <v>1575</v>
      </c>
      <c r="G25" s="126"/>
      <c r="H25" s="155" t="s">
        <v>33</v>
      </c>
      <c r="I25" s="126"/>
      <c r="J25" s="126"/>
      <c r="K25" s="126">
        <v>1152</v>
      </c>
      <c r="L25" s="126" t="s">
        <v>34</v>
      </c>
      <c r="M25" s="139">
        <f t="shared" si="1"/>
        <v>443.543684</v>
      </c>
      <c r="N25" s="139">
        <v>443.543684</v>
      </c>
      <c r="O25" s="139"/>
      <c r="P25" s="139"/>
      <c r="Q25" s="139"/>
      <c r="R25" s="128">
        <v>2300231</v>
      </c>
      <c r="S25" s="128">
        <v>2130504</v>
      </c>
      <c r="T25" s="126" t="s">
        <v>35</v>
      </c>
      <c r="U25" s="175"/>
      <c r="V25" s="126" t="s">
        <v>1560</v>
      </c>
      <c r="W25" s="177">
        <v>422.138739</v>
      </c>
    </row>
    <row r="26" ht="31" customHeight="1" spans="1:23">
      <c r="A26" s="129">
        <f>IF(B26="","",COUNTA(B$7:B26))</f>
        <v>8</v>
      </c>
      <c r="B26" s="129" t="s">
        <v>1576</v>
      </c>
      <c r="C26" s="129" t="s">
        <v>1577</v>
      </c>
      <c r="D26" s="129">
        <v>6</v>
      </c>
      <c r="E26" s="129" t="s">
        <v>1554</v>
      </c>
      <c r="F26" s="160" t="s">
        <v>1578</v>
      </c>
      <c r="G26" s="126"/>
      <c r="H26" s="155" t="s">
        <v>33</v>
      </c>
      <c r="I26" s="126"/>
      <c r="J26" s="126"/>
      <c r="K26" s="129">
        <v>769</v>
      </c>
      <c r="L26" s="126" t="s">
        <v>34</v>
      </c>
      <c r="M26" s="139">
        <f t="shared" si="1"/>
        <v>155.552</v>
      </c>
      <c r="N26" s="139">
        <v>155.552</v>
      </c>
      <c r="O26" s="139"/>
      <c r="P26" s="139"/>
      <c r="Q26" s="139"/>
      <c r="R26" s="128">
        <v>2300231</v>
      </c>
      <c r="S26" s="128">
        <v>2130504</v>
      </c>
      <c r="T26" s="126" t="s">
        <v>35</v>
      </c>
      <c r="U26" s="176">
        <v>0.064129247311828</v>
      </c>
      <c r="V26" s="126"/>
      <c r="W26" s="177">
        <v>155.552</v>
      </c>
    </row>
    <row r="27" ht="31" customHeight="1" spans="1:23">
      <c r="A27" s="134"/>
      <c r="B27" s="134"/>
      <c r="C27" s="134"/>
      <c r="D27" s="134"/>
      <c r="E27" s="134"/>
      <c r="F27" s="161"/>
      <c r="G27" s="126"/>
      <c r="H27" s="155" t="s">
        <v>33</v>
      </c>
      <c r="I27" s="126"/>
      <c r="J27" s="126"/>
      <c r="K27" s="134"/>
      <c r="L27" s="126" t="s">
        <v>375</v>
      </c>
      <c r="M27" s="139">
        <f t="shared" si="1"/>
        <v>6.6396</v>
      </c>
      <c r="N27" s="139">
        <v>6.6396</v>
      </c>
      <c r="O27" s="139"/>
      <c r="P27" s="139"/>
      <c r="Q27" s="139"/>
      <c r="R27" s="126">
        <v>2300252</v>
      </c>
      <c r="S27" s="128">
        <v>2130504</v>
      </c>
      <c r="T27" s="126" t="s">
        <v>35</v>
      </c>
      <c r="U27" s="178"/>
      <c r="V27" s="126"/>
      <c r="W27" s="177">
        <v>6.6396</v>
      </c>
    </row>
    <row r="28" ht="31" customHeight="1" spans="1:23">
      <c r="A28" s="134"/>
      <c r="B28" s="134"/>
      <c r="C28" s="134"/>
      <c r="D28" s="134"/>
      <c r="E28" s="134"/>
      <c r="F28" s="161"/>
      <c r="G28" s="126"/>
      <c r="H28" s="155" t="s">
        <v>33</v>
      </c>
      <c r="I28" s="126"/>
      <c r="J28" s="126"/>
      <c r="K28" s="134"/>
      <c r="L28" s="126" t="s">
        <v>99</v>
      </c>
      <c r="M28" s="139">
        <f t="shared" si="1"/>
        <v>15</v>
      </c>
      <c r="N28" s="139">
        <v>15</v>
      </c>
      <c r="O28" s="139"/>
      <c r="P28" s="139"/>
      <c r="Q28" s="139"/>
      <c r="R28" s="126">
        <v>2300252</v>
      </c>
      <c r="S28" s="126">
        <v>2130504</v>
      </c>
      <c r="T28" s="126" t="s">
        <v>59</v>
      </c>
      <c r="U28" s="178"/>
      <c r="V28" s="126"/>
      <c r="W28" s="177">
        <v>15</v>
      </c>
    </row>
    <row r="29" ht="31" customHeight="1" spans="1:23">
      <c r="A29" s="134"/>
      <c r="B29" s="134"/>
      <c r="C29" s="134"/>
      <c r="D29" s="134"/>
      <c r="E29" s="134"/>
      <c r="F29" s="161"/>
      <c r="G29" s="126"/>
      <c r="H29" s="155" t="s">
        <v>33</v>
      </c>
      <c r="I29" s="126"/>
      <c r="J29" s="126"/>
      <c r="K29" s="134"/>
      <c r="L29" s="126" t="s">
        <v>93</v>
      </c>
      <c r="M29" s="139">
        <f t="shared" si="1"/>
        <v>18.26</v>
      </c>
      <c r="N29" s="139">
        <v>18.26</v>
      </c>
      <c r="O29" s="139"/>
      <c r="P29" s="139"/>
      <c r="Q29" s="139"/>
      <c r="R29" s="126">
        <v>2110499</v>
      </c>
      <c r="S29" s="126">
        <v>2130504</v>
      </c>
      <c r="T29" s="126" t="s">
        <v>59</v>
      </c>
      <c r="U29" s="178"/>
      <c r="V29" s="126" t="s">
        <v>1560</v>
      </c>
      <c r="W29" s="177">
        <v>16.775998</v>
      </c>
    </row>
    <row r="30" ht="31" customHeight="1" spans="1:23">
      <c r="A30" s="134"/>
      <c r="B30" s="134"/>
      <c r="C30" s="134"/>
      <c r="D30" s="134"/>
      <c r="E30" s="134"/>
      <c r="F30" s="161"/>
      <c r="G30" s="126"/>
      <c r="H30" s="155" t="s">
        <v>33</v>
      </c>
      <c r="I30" s="126"/>
      <c r="J30" s="126"/>
      <c r="K30" s="134"/>
      <c r="L30" s="126" t="s">
        <v>94</v>
      </c>
      <c r="M30" s="139">
        <f t="shared" si="1"/>
        <v>83.6</v>
      </c>
      <c r="N30" s="139">
        <v>83.6</v>
      </c>
      <c r="O30" s="139"/>
      <c r="P30" s="139"/>
      <c r="Q30" s="139"/>
      <c r="R30" s="126">
        <v>2110499</v>
      </c>
      <c r="S30" s="126">
        <v>2130504</v>
      </c>
      <c r="T30" s="126" t="s">
        <v>59</v>
      </c>
      <c r="U30" s="178"/>
      <c r="V30" s="126"/>
      <c r="W30" s="177">
        <v>83.6</v>
      </c>
    </row>
    <row r="31" ht="31" customHeight="1" spans="1:23">
      <c r="A31" s="134"/>
      <c r="B31" s="134"/>
      <c r="C31" s="134"/>
      <c r="D31" s="134"/>
      <c r="E31" s="134"/>
      <c r="F31" s="161"/>
      <c r="G31" s="126"/>
      <c r="H31" s="155" t="s">
        <v>33</v>
      </c>
      <c r="I31" s="126"/>
      <c r="J31" s="126"/>
      <c r="K31" s="134"/>
      <c r="L31" s="126" t="s">
        <v>95</v>
      </c>
      <c r="M31" s="139">
        <f t="shared" si="1"/>
        <v>2.4204</v>
      </c>
      <c r="N31" s="139">
        <v>2.4204</v>
      </c>
      <c r="O31" s="139"/>
      <c r="P31" s="139"/>
      <c r="Q31" s="139"/>
      <c r="R31" s="126">
        <v>2300252</v>
      </c>
      <c r="S31" s="126">
        <v>2130504</v>
      </c>
      <c r="T31" s="126" t="s">
        <v>59</v>
      </c>
      <c r="U31" s="178"/>
      <c r="V31" s="126"/>
      <c r="W31" s="177">
        <v>2.4204</v>
      </c>
    </row>
    <row r="32" ht="31" customHeight="1" spans="1:23">
      <c r="A32" s="132"/>
      <c r="B32" s="132"/>
      <c r="C32" s="132"/>
      <c r="D32" s="132"/>
      <c r="E32" s="132"/>
      <c r="F32" s="162"/>
      <c r="G32" s="126"/>
      <c r="H32" s="155" t="s">
        <v>33</v>
      </c>
      <c r="I32" s="126"/>
      <c r="J32" s="126"/>
      <c r="K32" s="132"/>
      <c r="L32" s="126" t="s">
        <v>34</v>
      </c>
      <c r="M32" s="139">
        <f t="shared" si="1"/>
        <v>70.368</v>
      </c>
      <c r="N32" s="139">
        <v>70.368</v>
      </c>
      <c r="O32" s="139"/>
      <c r="P32" s="139"/>
      <c r="Q32" s="139"/>
      <c r="R32" s="128">
        <v>2130599</v>
      </c>
      <c r="S32" s="128">
        <v>2130504</v>
      </c>
      <c r="T32" s="126" t="s">
        <v>35</v>
      </c>
      <c r="U32" s="179"/>
      <c r="V32" s="126" t="s">
        <v>1560</v>
      </c>
      <c r="W32" s="177">
        <v>11.318641</v>
      </c>
    </row>
    <row r="33" ht="31" customHeight="1" spans="1:23">
      <c r="A33" s="129">
        <f>IF(B33="","",COUNTA(B$7:B33))</f>
        <v>9</v>
      </c>
      <c r="B33" s="129" t="s">
        <v>1579</v>
      </c>
      <c r="C33" s="129" t="s">
        <v>1571</v>
      </c>
      <c r="D33" s="129">
        <v>6</v>
      </c>
      <c r="E33" s="129" t="s">
        <v>1554</v>
      </c>
      <c r="F33" s="157" t="s">
        <v>1580</v>
      </c>
      <c r="G33" s="126"/>
      <c r="H33" s="155" t="s">
        <v>33</v>
      </c>
      <c r="I33" s="126"/>
      <c r="J33" s="126"/>
      <c r="K33" s="129">
        <v>2450</v>
      </c>
      <c r="L33" s="126" t="s">
        <v>34</v>
      </c>
      <c r="M33" s="139">
        <f t="shared" si="1"/>
        <v>195.644</v>
      </c>
      <c r="N33" s="139">
        <v>195.644</v>
      </c>
      <c r="O33" s="139"/>
      <c r="P33" s="139"/>
      <c r="Q33" s="139"/>
      <c r="R33" s="128">
        <v>2300231</v>
      </c>
      <c r="S33" s="128">
        <v>2130504</v>
      </c>
      <c r="T33" s="126" t="s">
        <v>35</v>
      </c>
      <c r="U33" s="176">
        <v>0.0995591397849462</v>
      </c>
      <c r="V33" s="126"/>
      <c r="W33" s="177">
        <v>195.644</v>
      </c>
    </row>
    <row r="34" ht="22" customHeight="1" spans="1:23">
      <c r="A34" s="134"/>
      <c r="B34" s="134"/>
      <c r="C34" s="134"/>
      <c r="D34" s="134"/>
      <c r="E34" s="134"/>
      <c r="F34" s="159"/>
      <c r="G34" s="126"/>
      <c r="H34" s="155" t="s">
        <v>33</v>
      </c>
      <c r="I34" s="126"/>
      <c r="J34" s="126"/>
      <c r="K34" s="134"/>
      <c r="L34" s="126" t="s">
        <v>95</v>
      </c>
      <c r="M34" s="139">
        <f t="shared" si="1"/>
        <v>16.5796</v>
      </c>
      <c r="N34" s="139">
        <v>16.5796</v>
      </c>
      <c r="O34" s="139"/>
      <c r="P34" s="139"/>
      <c r="Q34" s="139"/>
      <c r="R34" s="126">
        <v>2300252</v>
      </c>
      <c r="S34" s="128">
        <v>2130504</v>
      </c>
      <c r="T34" s="126" t="s">
        <v>59</v>
      </c>
      <c r="U34" s="178"/>
      <c r="V34" s="126"/>
      <c r="W34" s="177">
        <v>16.5796</v>
      </c>
    </row>
    <row r="35" ht="22" customHeight="1" spans="1:23">
      <c r="A35" s="134"/>
      <c r="B35" s="134"/>
      <c r="C35" s="134"/>
      <c r="D35" s="134"/>
      <c r="E35" s="134"/>
      <c r="F35" s="159"/>
      <c r="G35" s="126"/>
      <c r="H35" s="155" t="s">
        <v>33</v>
      </c>
      <c r="I35" s="126"/>
      <c r="J35" s="126"/>
      <c r="K35" s="134"/>
      <c r="L35" s="126" t="s">
        <v>95</v>
      </c>
      <c r="M35" s="139">
        <f t="shared" si="1"/>
        <v>7</v>
      </c>
      <c r="N35" s="139">
        <v>7</v>
      </c>
      <c r="O35" s="139"/>
      <c r="P35" s="139"/>
      <c r="Q35" s="139"/>
      <c r="R35" s="126">
        <v>2300252</v>
      </c>
      <c r="S35" s="128">
        <v>2130504</v>
      </c>
      <c r="T35" s="126" t="s">
        <v>59</v>
      </c>
      <c r="U35" s="178"/>
      <c r="V35" s="126"/>
      <c r="W35" s="177">
        <v>7</v>
      </c>
    </row>
    <row r="36" ht="22" customHeight="1" spans="1:23">
      <c r="A36" s="134"/>
      <c r="B36" s="134"/>
      <c r="C36" s="134"/>
      <c r="D36" s="134"/>
      <c r="E36" s="134"/>
      <c r="F36" s="159"/>
      <c r="G36" s="126"/>
      <c r="H36" s="155" t="s">
        <v>33</v>
      </c>
      <c r="I36" s="126"/>
      <c r="J36" s="126"/>
      <c r="K36" s="134"/>
      <c r="L36" s="126" t="s">
        <v>95</v>
      </c>
      <c r="M36" s="139">
        <f t="shared" si="1"/>
        <v>18</v>
      </c>
      <c r="N36" s="139">
        <v>18</v>
      </c>
      <c r="O36" s="139"/>
      <c r="P36" s="139"/>
      <c r="Q36" s="139"/>
      <c r="R36" s="126">
        <v>2300252</v>
      </c>
      <c r="S36" s="128">
        <v>2130504</v>
      </c>
      <c r="T36" s="126" t="s">
        <v>59</v>
      </c>
      <c r="U36" s="178"/>
      <c r="V36" s="126" t="s">
        <v>1560</v>
      </c>
      <c r="W36" s="177"/>
    </row>
    <row r="37" ht="22" customHeight="1" spans="1:23">
      <c r="A37" s="134"/>
      <c r="B37" s="134"/>
      <c r="C37" s="134"/>
      <c r="D37" s="134"/>
      <c r="E37" s="134"/>
      <c r="F37" s="159"/>
      <c r="G37" s="126"/>
      <c r="H37" s="155" t="s">
        <v>33</v>
      </c>
      <c r="I37" s="126"/>
      <c r="J37" s="126"/>
      <c r="K37" s="134"/>
      <c r="L37" s="126" t="s">
        <v>96</v>
      </c>
      <c r="M37" s="139">
        <f t="shared" si="1"/>
        <v>14.3</v>
      </c>
      <c r="N37" s="139">
        <v>14.3</v>
      </c>
      <c r="O37" s="139"/>
      <c r="P37" s="139"/>
      <c r="Q37" s="139"/>
      <c r="R37" s="126">
        <v>2110402</v>
      </c>
      <c r="S37" s="128">
        <v>2130504</v>
      </c>
      <c r="T37" s="126" t="s">
        <v>59</v>
      </c>
      <c r="U37" s="178"/>
      <c r="V37" s="126"/>
      <c r="W37" s="177">
        <v>14.3</v>
      </c>
    </row>
    <row r="38" ht="22" customHeight="1" spans="1:23">
      <c r="A38" s="134"/>
      <c r="B38" s="134"/>
      <c r="C38" s="134"/>
      <c r="D38" s="134"/>
      <c r="E38" s="134"/>
      <c r="F38" s="159"/>
      <c r="G38" s="126"/>
      <c r="H38" s="155" t="s">
        <v>33</v>
      </c>
      <c r="I38" s="126"/>
      <c r="J38" s="126"/>
      <c r="K38" s="134"/>
      <c r="L38" s="126" t="s">
        <v>100</v>
      </c>
      <c r="M38" s="139">
        <f t="shared" si="1"/>
        <v>65.12</v>
      </c>
      <c r="N38" s="139">
        <v>65.12</v>
      </c>
      <c r="O38" s="139"/>
      <c r="P38" s="139"/>
      <c r="Q38" s="139"/>
      <c r="R38" s="126">
        <v>2300225</v>
      </c>
      <c r="S38" s="128">
        <v>2130504</v>
      </c>
      <c r="T38" s="126" t="s">
        <v>59</v>
      </c>
      <c r="U38" s="178"/>
      <c r="V38" s="126"/>
      <c r="W38" s="177">
        <v>65.12</v>
      </c>
    </row>
    <row r="39" ht="22" customHeight="1" spans="1:23">
      <c r="A39" s="134"/>
      <c r="B39" s="134"/>
      <c r="C39" s="134"/>
      <c r="D39" s="134"/>
      <c r="E39" s="134"/>
      <c r="F39" s="159"/>
      <c r="G39" s="126"/>
      <c r="H39" s="155" t="s">
        <v>33</v>
      </c>
      <c r="I39" s="126"/>
      <c r="J39" s="126"/>
      <c r="K39" s="134"/>
      <c r="L39" s="126" t="s">
        <v>97</v>
      </c>
      <c r="M39" s="139">
        <f t="shared" si="1"/>
        <v>7</v>
      </c>
      <c r="N39" s="139">
        <v>7</v>
      </c>
      <c r="O39" s="139"/>
      <c r="P39" s="139"/>
      <c r="Q39" s="139"/>
      <c r="R39" s="126">
        <v>2300252</v>
      </c>
      <c r="S39" s="128">
        <v>2130504</v>
      </c>
      <c r="T39" s="126" t="s">
        <v>59</v>
      </c>
      <c r="U39" s="178"/>
      <c r="V39" s="126"/>
      <c r="W39" s="177">
        <v>7</v>
      </c>
    </row>
    <row r="40" ht="22" customHeight="1" spans="1:23">
      <c r="A40" s="134"/>
      <c r="B40" s="134"/>
      <c r="C40" s="134"/>
      <c r="D40" s="134"/>
      <c r="E40" s="134"/>
      <c r="F40" s="159"/>
      <c r="G40" s="126"/>
      <c r="H40" s="155" t="s">
        <v>33</v>
      </c>
      <c r="I40" s="126"/>
      <c r="J40" s="126"/>
      <c r="K40" s="134"/>
      <c r="L40" s="126" t="s">
        <v>205</v>
      </c>
      <c r="M40" s="139">
        <f t="shared" si="1"/>
        <v>5.22</v>
      </c>
      <c r="N40" s="139">
        <v>5.22</v>
      </c>
      <c r="O40" s="139"/>
      <c r="P40" s="139"/>
      <c r="Q40" s="139"/>
      <c r="R40" s="126">
        <v>2070199</v>
      </c>
      <c r="S40" s="128">
        <v>2130504</v>
      </c>
      <c r="T40" s="126" t="s">
        <v>59</v>
      </c>
      <c r="U40" s="178"/>
      <c r="V40" s="126" t="s">
        <v>1560</v>
      </c>
      <c r="W40" s="177">
        <v>4.695553</v>
      </c>
    </row>
    <row r="41" ht="22" customHeight="1" spans="1:23">
      <c r="A41" s="134"/>
      <c r="B41" s="134"/>
      <c r="C41" s="134"/>
      <c r="D41" s="134"/>
      <c r="E41" s="134"/>
      <c r="F41" s="159"/>
      <c r="G41" s="126"/>
      <c r="H41" s="155" t="s">
        <v>33</v>
      </c>
      <c r="I41" s="126"/>
      <c r="J41" s="126"/>
      <c r="K41" s="134"/>
      <c r="L41" s="126" t="s">
        <v>112</v>
      </c>
      <c r="M41" s="139">
        <f t="shared" si="1"/>
        <v>2.5</v>
      </c>
      <c r="N41" s="139"/>
      <c r="O41" s="139">
        <v>2.5</v>
      </c>
      <c r="P41" s="139"/>
      <c r="Q41" s="139"/>
      <c r="R41" s="126">
        <v>2070199</v>
      </c>
      <c r="S41" s="128">
        <v>2130504</v>
      </c>
      <c r="T41" s="126" t="s">
        <v>35</v>
      </c>
      <c r="U41" s="178"/>
      <c r="V41" s="126" t="s">
        <v>1560</v>
      </c>
      <c r="W41" s="177"/>
    </row>
    <row r="42" ht="22" customHeight="1" spans="1:23">
      <c r="A42" s="134"/>
      <c r="B42" s="134"/>
      <c r="C42" s="134"/>
      <c r="D42" s="134"/>
      <c r="E42" s="134"/>
      <c r="F42" s="159"/>
      <c r="G42" s="126"/>
      <c r="H42" s="155" t="s">
        <v>33</v>
      </c>
      <c r="I42" s="126"/>
      <c r="J42" s="126"/>
      <c r="K42" s="134"/>
      <c r="L42" s="126" t="s">
        <v>114</v>
      </c>
      <c r="M42" s="139">
        <f t="shared" si="1"/>
        <v>8</v>
      </c>
      <c r="N42" s="139"/>
      <c r="O42" s="139">
        <v>8</v>
      </c>
      <c r="P42" s="139"/>
      <c r="Q42" s="139"/>
      <c r="R42" s="126">
        <v>2300252</v>
      </c>
      <c r="S42" s="128">
        <v>2130504</v>
      </c>
      <c r="T42" s="126" t="s">
        <v>59</v>
      </c>
      <c r="U42" s="178"/>
      <c r="V42" s="126" t="s">
        <v>1560</v>
      </c>
      <c r="W42" s="177"/>
    </row>
    <row r="43" ht="22" customHeight="1" spans="1:23">
      <c r="A43" s="134"/>
      <c r="B43" s="134"/>
      <c r="C43" s="134"/>
      <c r="D43" s="134"/>
      <c r="E43" s="134"/>
      <c r="F43" s="159"/>
      <c r="G43" s="126"/>
      <c r="H43" s="155" t="s">
        <v>33</v>
      </c>
      <c r="I43" s="126"/>
      <c r="J43" s="126"/>
      <c r="K43" s="134"/>
      <c r="L43" s="126" t="s">
        <v>77</v>
      </c>
      <c r="M43" s="139">
        <f t="shared" si="1"/>
        <v>6.89</v>
      </c>
      <c r="N43" s="139"/>
      <c r="O43" s="139">
        <v>6.89</v>
      </c>
      <c r="P43" s="139"/>
      <c r="Q43" s="139"/>
      <c r="R43" s="126">
        <v>2300252</v>
      </c>
      <c r="S43" s="128">
        <v>2130504</v>
      </c>
      <c r="T43" s="126" t="s">
        <v>59</v>
      </c>
      <c r="U43" s="178"/>
      <c r="V43" s="126" t="s">
        <v>1560</v>
      </c>
      <c r="W43" s="177"/>
    </row>
    <row r="44" ht="22" customHeight="1" spans="1:23">
      <c r="A44" s="134"/>
      <c r="B44" s="134"/>
      <c r="C44" s="134"/>
      <c r="D44" s="134"/>
      <c r="E44" s="134"/>
      <c r="F44" s="159"/>
      <c r="G44" s="126"/>
      <c r="H44" s="155" t="s">
        <v>33</v>
      </c>
      <c r="I44" s="126"/>
      <c r="J44" s="126"/>
      <c r="K44" s="134"/>
      <c r="L44" s="126" t="s">
        <v>275</v>
      </c>
      <c r="M44" s="139">
        <f t="shared" si="1"/>
        <v>2</v>
      </c>
      <c r="N44" s="139"/>
      <c r="O44" s="139">
        <v>2</v>
      </c>
      <c r="P44" s="139"/>
      <c r="Q44" s="139"/>
      <c r="R44" s="126">
        <v>2300252</v>
      </c>
      <c r="S44" s="128">
        <v>2130504</v>
      </c>
      <c r="T44" s="126" t="s">
        <v>59</v>
      </c>
      <c r="U44" s="178"/>
      <c r="V44" s="126" t="s">
        <v>1560</v>
      </c>
      <c r="W44" s="177"/>
    </row>
    <row r="45" ht="22" customHeight="1" spans="1:23">
      <c r="A45" s="134"/>
      <c r="B45" s="134"/>
      <c r="C45" s="134"/>
      <c r="D45" s="134"/>
      <c r="E45" s="134"/>
      <c r="F45" s="159"/>
      <c r="G45" s="126"/>
      <c r="H45" s="155" t="s">
        <v>33</v>
      </c>
      <c r="I45" s="126"/>
      <c r="J45" s="126"/>
      <c r="K45" s="134"/>
      <c r="L45" s="126" t="s">
        <v>276</v>
      </c>
      <c r="M45" s="139">
        <f t="shared" si="1"/>
        <v>5.3</v>
      </c>
      <c r="N45" s="139"/>
      <c r="O45" s="139">
        <v>5.3</v>
      </c>
      <c r="P45" s="139"/>
      <c r="Q45" s="139"/>
      <c r="R45" s="126">
        <v>2130299</v>
      </c>
      <c r="S45" s="128">
        <v>2130504</v>
      </c>
      <c r="T45" s="126" t="s">
        <v>59</v>
      </c>
      <c r="U45" s="178"/>
      <c r="V45" s="126" t="s">
        <v>1560</v>
      </c>
      <c r="W45" s="177"/>
    </row>
    <row r="46" ht="22" customHeight="1" spans="1:23">
      <c r="A46" s="134"/>
      <c r="B46" s="134"/>
      <c r="C46" s="134"/>
      <c r="D46" s="134"/>
      <c r="E46" s="134"/>
      <c r="F46" s="159"/>
      <c r="G46" s="126"/>
      <c r="H46" s="155" t="s">
        <v>33</v>
      </c>
      <c r="I46" s="126"/>
      <c r="J46" s="126"/>
      <c r="K46" s="134"/>
      <c r="L46" s="126" t="s">
        <v>277</v>
      </c>
      <c r="M46" s="139">
        <f t="shared" si="1"/>
        <v>11</v>
      </c>
      <c r="N46" s="139"/>
      <c r="O46" s="139">
        <v>11</v>
      </c>
      <c r="P46" s="139"/>
      <c r="Q46" s="139"/>
      <c r="R46" s="126">
        <v>2300252</v>
      </c>
      <c r="S46" s="128">
        <v>2130504</v>
      </c>
      <c r="T46" s="126" t="s">
        <v>59</v>
      </c>
      <c r="U46" s="178"/>
      <c r="V46" s="126" t="s">
        <v>1560</v>
      </c>
      <c r="W46" s="177"/>
    </row>
    <row r="47" ht="22" customHeight="1" spans="1:23">
      <c r="A47" s="134"/>
      <c r="B47" s="134"/>
      <c r="C47" s="134"/>
      <c r="D47" s="134"/>
      <c r="E47" s="134"/>
      <c r="F47" s="159"/>
      <c r="G47" s="126"/>
      <c r="H47" s="155" t="s">
        <v>33</v>
      </c>
      <c r="I47" s="126"/>
      <c r="J47" s="126"/>
      <c r="K47" s="134"/>
      <c r="L47" s="126" t="s">
        <v>277</v>
      </c>
      <c r="M47" s="139">
        <f t="shared" si="1"/>
        <v>1</v>
      </c>
      <c r="N47" s="139"/>
      <c r="O47" s="139">
        <v>1</v>
      </c>
      <c r="P47" s="139"/>
      <c r="Q47" s="139"/>
      <c r="R47" s="126">
        <v>2300252</v>
      </c>
      <c r="S47" s="128">
        <v>2130504</v>
      </c>
      <c r="T47" s="126" t="s">
        <v>59</v>
      </c>
      <c r="U47" s="178"/>
      <c r="V47" s="126" t="s">
        <v>1560</v>
      </c>
      <c r="W47" s="177"/>
    </row>
    <row r="48" ht="22" customHeight="1" spans="1:23">
      <c r="A48" s="134"/>
      <c r="B48" s="134"/>
      <c r="C48" s="134"/>
      <c r="D48" s="134"/>
      <c r="E48" s="134"/>
      <c r="F48" s="159"/>
      <c r="G48" s="126"/>
      <c r="H48" s="155" t="s">
        <v>33</v>
      </c>
      <c r="I48" s="126"/>
      <c r="J48" s="126"/>
      <c r="K48" s="134"/>
      <c r="L48" s="126" t="s">
        <v>277</v>
      </c>
      <c r="M48" s="139">
        <f t="shared" si="1"/>
        <v>3</v>
      </c>
      <c r="N48" s="139"/>
      <c r="O48" s="139">
        <v>3</v>
      </c>
      <c r="P48" s="139"/>
      <c r="Q48" s="139"/>
      <c r="R48" s="126">
        <v>2300252</v>
      </c>
      <c r="S48" s="128">
        <v>2130504</v>
      </c>
      <c r="T48" s="126" t="s">
        <v>59</v>
      </c>
      <c r="U48" s="178"/>
      <c r="V48" s="126"/>
      <c r="W48" s="177">
        <v>3</v>
      </c>
    </row>
    <row r="49" ht="22" customHeight="1" spans="1:23">
      <c r="A49" s="134"/>
      <c r="B49" s="134"/>
      <c r="C49" s="134"/>
      <c r="D49" s="134"/>
      <c r="E49" s="134"/>
      <c r="F49" s="159"/>
      <c r="G49" s="126"/>
      <c r="H49" s="155" t="s">
        <v>33</v>
      </c>
      <c r="I49" s="126"/>
      <c r="J49" s="126"/>
      <c r="K49" s="134"/>
      <c r="L49" s="126" t="s">
        <v>278</v>
      </c>
      <c r="M49" s="139">
        <f t="shared" si="1"/>
        <v>1.32</v>
      </c>
      <c r="N49" s="139"/>
      <c r="O49" s="139">
        <v>1.32</v>
      </c>
      <c r="P49" s="139"/>
      <c r="Q49" s="139"/>
      <c r="R49" s="126">
        <v>2296099</v>
      </c>
      <c r="S49" s="126">
        <v>2130504</v>
      </c>
      <c r="T49" s="126" t="s">
        <v>59</v>
      </c>
      <c r="U49" s="178"/>
      <c r="V49" s="126" t="s">
        <v>1560</v>
      </c>
      <c r="W49" s="177"/>
    </row>
    <row r="50" ht="22" customHeight="1" spans="1:23">
      <c r="A50" s="134"/>
      <c r="B50" s="134"/>
      <c r="C50" s="134"/>
      <c r="D50" s="134"/>
      <c r="E50" s="134"/>
      <c r="F50" s="159"/>
      <c r="G50" s="126"/>
      <c r="H50" s="155" t="s">
        <v>33</v>
      </c>
      <c r="I50" s="126"/>
      <c r="J50" s="126"/>
      <c r="K50" s="134"/>
      <c r="L50" s="126" t="s">
        <v>189</v>
      </c>
      <c r="M50" s="139">
        <f t="shared" si="1"/>
        <v>13.4504</v>
      </c>
      <c r="N50" s="139"/>
      <c r="O50" s="139">
        <v>13.4504</v>
      </c>
      <c r="P50" s="139"/>
      <c r="Q50" s="139"/>
      <c r="R50" s="126">
        <v>2130599</v>
      </c>
      <c r="S50" s="128">
        <v>2130504</v>
      </c>
      <c r="T50" s="126" t="s">
        <v>59</v>
      </c>
      <c r="U50" s="178"/>
      <c r="V50" s="126" t="s">
        <v>1560</v>
      </c>
      <c r="W50" s="177"/>
    </row>
    <row r="51" ht="22" customHeight="1" spans="1:23">
      <c r="A51" s="132"/>
      <c r="B51" s="132"/>
      <c r="C51" s="132"/>
      <c r="D51" s="132"/>
      <c r="E51" s="132"/>
      <c r="F51" s="158"/>
      <c r="G51" s="126"/>
      <c r="H51" s="155" t="s">
        <v>33</v>
      </c>
      <c r="I51" s="126"/>
      <c r="J51" s="126"/>
      <c r="K51" s="132"/>
      <c r="L51" s="126" t="s">
        <v>34</v>
      </c>
      <c r="M51" s="139">
        <f t="shared" si="1"/>
        <v>102.156</v>
      </c>
      <c r="N51" s="139">
        <v>102.156</v>
      </c>
      <c r="O51" s="139"/>
      <c r="P51" s="139"/>
      <c r="Q51" s="139"/>
      <c r="R51" s="128">
        <v>2130599</v>
      </c>
      <c r="S51" s="128">
        <v>2130504</v>
      </c>
      <c r="T51" s="126" t="s">
        <v>35</v>
      </c>
      <c r="U51" s="179"/>
      <c r="V51" s="126"/>
      <c r="W51" s="177">
        <v>102.156</v>
      </c>
    </row>
    <row r="52" ht="31" customHeight="1" spans="1:23">
      <c r="A52" s="129">
        <f>IF(B52="","",COUNTA(B$7:B52))</f>
        <v>10</v>
      </c>
      <c r="B52" s="129" t="s">
        <v>1581</v>
      </c>
      <c r="C52" s="157" t="s">
        <v>1582</v>
      </c>
      <c r="D52" s="129">
        <v>6</v>
      </c>
      <c r="E52" s="129" t="s">
        <v>1554</v>
      </c>
      <c r="F52" s="157" t="s">
        <v>1583</v>
      </c>
      <c r="G52" s="126"/>
      <c r="H52" s="155" t="s">
        <v>33</v>
      </c>
      <c r="I52" s="126"/>
      <c r="J52" s="126"/>
      <c r="K52" s="129">
        <v>263</v>
      </c>
      <c r="L52" s="126" t="s">
        <v>34</v>
      </c>
      <c r="M52" s="139">
        <f t="shared" si="1"/>
        <v>470</v>
      </c>
      <c r="N52" s="167">
        <v>470</v>
      </c>
      <c r="O52" s="139"/>
      <c r="P52" s="139"/>
      <c r="Q52" s="139"/>
      <c r="R52" s="128">
        <v>2300231</v>
      </c>
      <c r="S52" s="128">
        <v>2130504</v>
      </c>
      <c r="T52" s="126" t="s">
        <v>35</v>
      </c>
      <c r="U52" s="176">
        <v>0.0245698924731183</v>
      </c>
      <c r="V52" s="126"/>
      <c r="W52" s="182">
        <v>470</v>
      </c>
    </row>
    <row r="53" ht="31" customHeight="1" spans="1:23">
      <c r="A53" s="134"/>
      <c r="B53" s="134"/>
      <c r="C53" s="159"/>
      <c r="D53" s="134"/>
      <c r="E53" s="134"/>
      <c r="F53" s="159"/>
      <c r="G53" s="126"/>
      <c r="H53" s="155" t="s">
        <v>33</v>
      </c>
      <c r="I53" s="126"/>
      <c r="J53" s="126"/>
      <c r="K53" s="134"/>
      <c r="L53" s="126" t="s">
        <v>36</v>
      </c>
      <c r="M53" s="139">
        <f t="shared" si="1"/>
        <v>52.4</v>
      </c>
      <c r="N53" s="139"/>
      <c r="O53" s="167">
        <v>52.4</v>
      </c>
      <c r="P53" s="139"/>
      <c r="Q53" s="139"/>
      <c r="R53" s="128">
        <v>2300231</v>
      </c>
      <c r="S53" s="128">
        <v>2130504</v>
      </c>
      <c r="T53" s="126" t="s">
        <v>35</v>
      </c>
      <c r="U53" s="178"/>
      <c r="V53" s="126" t="s">
        <v>1560</v>
      </c>
      <c r="W53" s="182">
        <v>11.197898</v>
      </c>
    </row>
    <row r="54" ht="31" customHeight="1" spans="1:23">
      <c r="A54" s="134"/>
      <c r="B54" s="134"/>
      <c r="C54" s="159"/>
      <c r="D54" s="134"/>
      <c r="E54" s="134"/>
      <c r="F54" s="159"/>
      <c r="G54" s="126"/>
      <c r="H54" s="155" t="s">
        <v>33</v>
      </c>
      <c r="I54" s="126"/>
      <c r="J54" s="126"/>
      <c r="K54" s="134"/>
      <c r="L54" s="126" t="s">
        <v>131</v>
      </c>
      <c r="M54" s="139">
        <f t="shared" si="1"/>
        <v>45.7</v>
      </c>
      <c r="N54" s="167">
        <v>45.7</v>
      </c>
      <c r="O54" s="167"/>
      <c r="P54" s="139"/>
      <c r="Q54" s="139"/>
      <c r="R54" s="126">
        <v>2300258</v>
      </c>
      <c r="S54" s="126">
        <v>2130504</v>
      </c>
      <c r="T54" s="126" t="s">
        <v>59</v>
      </c>
      <c r="U54" s="178"/>
      <c r="V54" s="126" t="s">
        <v>1560</v>
      </c>
      <c r="W54" s="182">
        <v>45.7</v>
      </c>
    </row>
    <row r="55" ht="31" customHeight="1" spans="1:23">
      <c r="A55" s="132"/>
      <c r="B55" s="132"/>
      <c r="C55" s="158"/>
      <c r="D55" s="132"/>
      <c r="E55" s="132"/>
      <c r="F55" s="158"/>
      <c r="G55" s="126"/>
      <c r="H55" s="155" t="s">
        <v>33</v>
      </c>
      <c r="I55" s="126"/>
      <c r="J55" s="126"/>
      <c r="K55" s="132"/>
      <c r="L55" s="126" t="s">
        <v>34</v>
      </c>
      <c r="M55" s="139">
        <f t="shared" si="1"/>
        <v>84.9</v>
      </c>
      <c r="N55" s="167">
        <v>84.9</v>
      </c>
      <c r="O55" s="139"/>
      <c r="P55" s="139"/>
      <c r="Q55" s="139"/>
      <c r="R55" s="128">
        <v>2130599</v>
      </c>
      <c r="S55" s="128">
        <v>2130504</v>
      </c>
      <c r="T55" s="126" t="s">
        <v>35</v>
      </c>
      <c r="U55" s="179"/>
      <c r="V55" s="126" t="s">
        <v>1560</v>
      </c>
      <c r="W55" s="177"/>
    </row>
    <row r="56" ht="31" customHeight="1" spans="1:23">
      <c r="A56" s="129">
        <f>IF(B56="","",COUNTA(B$7:B56))</f>
        <v>11</v>
      </c>
      <c r="B56" s="129" t="s">
        <v>1584</v>
      </c>
      <c r="C56" s="157" t="s">
        <v>1585</v>
      </c>
      <c r="D56" s="129">
        <v>6</v>
      </c>
      <c r="E56" s="129" t="s">
        <v>1554</v>
      </c>
      <c r="F56" s="157" t="s">
        <v>1586</v>
      </c>
      <c r="G56" s="126"/>
      <c r="H56" s="155" t="s">
        <v>33</v>
      </c>
      <c r="I56" s="126"/>
      <c r="J56" s="126"/>
      <c r="K56" s="129">
        <v>327</v>
      </c>
      <c r="L56" s="126" t="s">
        <v>34</v>
      </c>
      <c r="M56" s="139">
        <f t="shared" si="1"/>
        <v>273.33936</v>
      </c>
      <c r="N56" s="167">
        <v>273.33936</v>
      </c>
      <c r="O56" s="139"/>
      <c r="P56" s="139"/>
      <c r="Q56" s="139"/>
      <c r="R56" s="128">
        <v>2300231</v>
      </c>
      <c r="S56" s="128">
        <v>2130504</v>
      </c>
      <c r="T56" s="126" t="s">
        <v>35</v>
      </c>
      <c r="U56" s="176">
        <v>0.0327148387096774</v>
      </c>
      <c r="V56" s="126"/>
      <c r="W56" s="177">
        <v>273.33936</v>
      </c>
    </row>
    <row r="57" ht="31" customHeight="1" spans="1:23">
      <c r="A57" s="134"/>
      <c r="B57" s="134"/>
      <c r="C57" s="159"/>
      <c r="D57" s="134"/>
      <c r="E57" s="134"/>
      <c r="F57" s="159"/>
      <c r="G57" s="126"/>
      <c r="H57" s="155" t="s">
        <v>33</v>
      </c>
      <c r="I57" s="126"/>
      <c r="J57" s="126"/>
      <c r="K57" s="134"/>
      <c r="L57" s="126" t="s">
        <v>36</v>
      </c>
      <c r="M57" s="139">
        <f t="shared" si="1"/>
        <v>205.81064</v>
      </c>
      <c r="N57" s="139"/>
      <c r="O57" s="167">
        <v>205.81064</v>
      </c>
      <c r="P57" s="139"/>
      <c r="Q57" s="139"/>
      <c r="R57" s="128">
        <v>2300231</v>
      </c>
      <c r="S57" s="128">
        <v>2130504</v>
      </c>
      <c r="T57" s="126" t="s">
        <v>35</v>
      </c>
      <c r="U57" s="178"/>
      <c r="V57" s="126"/>
      <c r="W57" s="177">
        <v>205.81064</v>
      </c>
    </row>
    <row r="58" ht="31" customHeight="1" spans="1:23">
      <c r="A58" s="134"/>
      <c r="B58" s="134"/>
      <c r="C58" s="159"/>
      <c r="D58" s="134"/>
      <c r="E58" s="134"/>
      <c r="F58" s="159"/>
      <c r="G58" s="126"/>
      <c r="H58" s="155" t="s">
        <v>33</v>
      </c>
      <c r="I58" s="126"/>
      <c r="J58" s="126"/>
      <c r="K58" s="134"/>
      <c r="L58" s="126" t="s">
        <v>189</v>
      </c>
      <c r="M58" s="139">
        <f t="shared" si="1"/>
        <v>0.8496</v>
      </c>
      <c r="N58" s="139"/>
      <c r="O58" s="167">
        <v>0.8496</v>
      </c>
      <c r="P58" s="139"/>
      <c r="Q58" s="139"/>
      <c r="R58" s="126">
        <v>2130599</v>
      </c>
      <c r="S58" s="128">
        <v>2130504</v>
      </c>
      <c r="T58" s="126" t="s">
        <v>59</v>
      </c>
      <c r="U58" s="178"/>
      <c r="V58" s="126" t="s">
        <v>1560</v>
      </c>
      <c r="W58" s="177">
        <v>0</v>
      </c>
    </row>
    <row r="59" ht="31" customHeight="1" spans="1:23">
      <c r="A59" s="134"/>
      <c r="B59" s="134"/>
      <c r="C59" s="159"/>
      <c r="D59" s="134"/>
      <c r="E59" s="134"/>
      <c r="F59" s="159"/>
      <c r="G59" s="126"/>
      <c r="H59" s="155" t="s">
        <v>33</v>
      </c>
      <c r="I59" s="126"/>
      <c r="J59" s="126"/>
      <c r="K59" s="134"/>
      <c r="L59" s="126" t="s">
        <v>131</v>
      </c>
      <c r="M59" s="139">
        <f t="shared" si="1"/>
        <v>60</v>
      </c>
      <c r="N59" s="167">
        <v>60</v>
      </c>
      <c r="O59" s="139"/>
      <c r="P59" s="139"/>
      <c r="Q59" s="139"/>
      <c r="R59" s="126">
        <v>2300258</v>
      </c>
      <c r="S59" s="126">
        <v>2130504</v>
      </c>
      <c r="T59" s="126" t="s">
        <v>59</v>
      </c>
      <c r="U59" s="178"/>
      <c r="V59" s="126" t="s">
        <v>1560</v>
      </c>
      <c r="W59" s="177">
        <v>36.197325</v>
      </c>
    </row>
    <row r="60" ht="31" customHeight="1" spans="1:23">
      <c r="A60" s="132"/>
      <c r="B60" s="132"/>
      <c r="C60" s="158"/>
      <c r="D60" s="132"/>
      <c r="E60" s="132"/>
      <c r="F60" s="158"/>
      <c r="G60" s="126"/>
      <c r="H60" s="155" t="s">
        <v>33</v>
      </c>
      <c r="I60" s="126"/>
      <c r="J60" s="126"/>
      <c r="K60" s="132"/>
      <c r="L60" s="126" t="s">
        <v>236</v>
      </c>
      <c r="M60" s="139">
        <f t="shared" si="1"/>
        <v>55.921844</v>
      </c>
      <c r="N60" s="167">
        <v>55.921844</v>
      </c>
      <c r="O60" s="139"/>
      <c r="P60" s="139"/>
      <c r="Q60" s="139"/>
      <c r="R60" s="128">
        <v>2130599</v>
      </c>
      <c r="S60" s="128">
        <v>2130504</v>
      </c>
      <c r="T60" s="126" t="s">
        <v>35</v>
      </c>
      <c r="U60" s="179"/>
      <c r="V60" s="126" t="s">
        <v>1560</v>
      </c>
      <c r="W60" s="177">
        <v>9.116544</v>
      </c>
    </row>
    <row r="61" ht="31" customHeight="1" spans="1:23">
      <c r="A61" s="129">
        <f>IF(B61="","",COUNTA(B$7:B61))</f>
        <v>12</v>
      </c>
      <c r="B61" s="129" t="s">
        <v>1587</v>
      </c>
      <c r="C61" s="160" t="s">
        <v>1588</v>
      </c>
      <c r="D61" s="129">
        <v>6</v>
      </c>
      <c r="E61" s="129" t="s">
        <v>1589</v>
      </c>
      <c r="F61" s="157" t="s">
        <v>1590</v>
      </c>
      <c r="G61" s="126"/>
      <c r="H61" s="126"/>
      <c r="I61" s="155" t="s">
        <v>33</v>
      </c>
      <c r="J61" s="126"/>
      <c r="K61" s="129">
        <v>12639</v>
      </c>
      <c r="L61" s="126" t="s">
        <v>34</v>
      </c>
      <c r="M61" s="139">
        <f t="shared" si="1"/>
        <v>311.79064</v>
      </c>
      <c r="N61" s="139">
        <v>311.79064</v>
      </c>
      <c r="O61" s="139"/>
      <c r="P61" s="139"/>
      <c r="Q61" s="139"/>
      <c r="R61" s="128">
        <v>2300231</v>
      </c>
      <c r="S61" s="128">
        <v>2130504</v>
      </c>
      <c r="T61" s="126" t="s">
        <v>35</v>
      </c>
      <c r="U61" s="180"/>
      <c r="V61" s="126" t="s">
        <v>1560</v>
      </c>
      <c r="W61" s="177">
        <v>240.72715</v>
      </c>
    </row>
    <row r="62" ht="31" customHeight="1" spans="1:23">
      <c r="A62" s="132"/>
      <c r="B62" s="132"/>
      <c r="C62" s="162"/>
      <c r="D62" s="132"/>
      <c r="E62" s="132"/>
      <c r="F62" s="158"/>
      <c r="G62" s="126"/>
      <c r="H62" s="126"/>
      <c r="I62" s="155" t="s">
        <v>33</v>
      </c>
      <c r="J62" s="126"/>
      <c r="K62" s="132"/>
      <c r="L62" s="126" t="s">
        <v>36</v>
      </c>
      <c r="M62" s="139">
        <f t="shared" si="1"/>
        <v>221.78936</v>
      </c>
      <c r="N62" s="139"/>
      <c r="O62" s="139">
        <v>221.78936</v>
      </c>
      <c r="P62" s="139"/>
      <c r="Q62" s="139"/>
      <c r="R62" s="128">
        <v>2300231</v>
      </c>
      <c r="S62" s="128">
        <v>2130504</v>
      </c>
      <c r="T62" s="126" t="s">
        <v>35</v>
      </c>
      <c r="U62" s="181"/>
      <c r="V62" s="126" t="s">
        <v>1560</v>
      </c>
      <c r="W62" s="177">
        <v>184.1292</v>
      </c>
    </row>
    <row r="63" ht="72" customHeight="1" spans="1:23">
      <c r="A63" s="126">
        <f>IF(B63="","",COUNTA(B$7:B63))</f>
        <v>13</v>
      </c>
      <c r="B63" s="126" t="s">
        <v>1591</v>
      </c>
      <c r="C63" s="126" t="s">
        <v>1553</v>
      </c>
      <c r="D63" s="126">
        <v>6</v>
      </c>
      <c r="E63" s="126" t="s">
        <v>1592</v>
      </c>
      <c r="F63" s="126" t="s">
        <v>1593</v>
      </c>
      <c r="G63" s="126"/>
      <c r="H63" s="155" t="s">
        <v>33</v>
      </c>
      <c r="I63" s="126"/>
      <c r="J63" s="126"/>
      <c r="K63" s="126">
        <v>78</v>
      </c>
      <c r="L63" s="126" t="s">
        <v>375</v>
      </c>
      <c r="M63" s="139">
        <f t="shared" si="1"/>
        <v>8.62276</v>
      </c>
      <c r="N63" s="167">
        <v>8.62276</v>
      </c>
      <c r="O63" s="139"/>
      <c r="P63" s="139"/>
      <c r="Q63" s="139"/>
      <c r="R63" s="126">
        <v>2300252</v>
      </c>
      <c r="S63" s="128">
        <v>2130504</v>
      </c>
      <c r="T63" s="126" t="s">
        <v>35</v>
      </c>
      <c r="U63" s="175"/>
      <c r="V63" s="126"/>
      <c r="W63" s="177">
        <v>8.62276</v>
      </c>
    </row>
    <row r="64" ht="57" customHeight="1" spans="1:23">
      <c r="A64" s="126">
        <f>IF(B64="","",COUNTA(B$7:B64))</f>
        <v>14</v>
      </c>
      <c r="B64" s="126" t="s">
        <v>1594</v>
      </c>
      <c r="C64" s="126" t="s">
        <v>1595</v>
      </c>
      <c r="D64" s="126">
        <v>6</v>
      </c>
      <c r="E64" s="163" t="s">
        <v>1596</v>
      </c>
      <c r="F64" s="156" t="s">
        <v>1597</v>
      </c>
      <c r="G64" s="164" t="s">
        <v>33</v>
      </c>
      <c r="H64" s="126"/>
      <c r="I64" s="126"/>
      <c r="J64" s="126"/>
      <c r="K64" s="126">
        <v>66</v>
      </c>
      <c r="L64" s="126" t="s">
        <v>34</v>
      </c>
      <c r="M64" s="139">
        <f t="shared" si="1"/>
        <v>395</v>
      </c>
      <c r="N64" s="139">
        <v>395</v>
      </c>
      <c r="O64" s="139"/>
      <c r="P64" s="139"/>
      <c r="Q64" s="139"/>
      <c r="R64" s="128">
        <v>2130599</v>
      </c>
      <c r="S64" s="128">
        <v>2130505</v>
      </c>
      <c r="T64" s="126" t="s">
        <v>35</v>
      </c>
      <c r="U64" s="175"/>
      <c r="V64" s="126" t="s">
        <v>1560</v>
      </c>
      <c r="W64" s="177">
        <v>213.951764</v>
      </c>
    </row>
    <row r="65" ht="31" customHeight="1" spans="1:23">
      <c r="A65" s="129">
        <f>IF(B65="","",COUNTA(B$7:B65))</f>
        <v>15</v>
      </c>
      <c r="B65" s="129" t="s">
        <v>1598</v>
      </c>
      <c r="C65" s="129" t="s">
        <v>1599</v>
      </c>
      <c r="D65" s="129">
        <v>6</v>
      </c>
      <c r="E65" s="183" t="s">
        <v>1600</v>
      </c>
      <c r="F65" s="184" t="s">
        <v>1601</v>
      </c>
      <c r="G65" s="164" t="s">
        <v>33</v>
      </c>
      <c r="H65" s="126"/>
      <c r="I65" s="126"/>
      <c r="J65" s="126"/>
      <c r="K65" s="129">
        <v>320</v>
      </c>
      <c r="L65" s="126" t="s">
        <v>34</v>
      </c>
      <c r="M65" s="139">
        <f t="shared" si="1"/>
        <v>294.36943</v>
      </c>
      <c r="N65" s="139">
        <v>294.36943</v>
      </c>
      <c r="O65" s="139"/>
      <c r="P65" s="139"/>
      <c r="Q65" s="139"/>
      <c r="R65" s="128">
        <v>2130599</v>
      </c>
      <c r="S65" s="128">
        <v>2130505</v>
      </c>
      <c r="T65" s="126" t="s">
        <v>35</v>
      </c>
      <c r="U65" s="180"/>
      <c r="V65" s="126" t="s">
        <v>1560</v>
      </c>
      <c r="W65" s="177">
        <v>240.330098</v>
      </c>
    </row>
    <row r="66" ht="31" customHeight="1" spans="1:23">
      <c r="A66" s="132"/>
      <c r="B66" s="132"/>
      <c r="C66" s="132"/>
      <c r="D66" s="132"/>
      <c r="E66" s="185"/>
      <c r="F66" s="186"/>
      <c r="G66" s="164" t="s">
        <v>33</v>
      </c>
      <c r="H66" s="126"/>
      <c r="I66" s="126"/>
      <c r="J66" s="126"/>
      <c r="K66" s="132"/>
      <c r="L66" s="126" t="s">
        <v>34</v>
      </c>
      <c r="M66" s="139">
        <f t="shared" si="1"/>
        <v>100.63057</v>
      </c>
      <c r="N66" s="139">
        <v>100.63057</v>
      </c>
      <c r="O66" s="139"/>
      <c r="P66" s="139"/>
      <c r="Q66" s="139"/>
      <c r="R66" s="126">
        <v>2130599</v>
      </c>
      <c r="S66" s="128">
        <v>2130505</v>
      </c>
      <c r="T66" s="126" t="s">
        <v>35</v>
      </c>
      <c r="U66" s="181"/>
      <c r="V66" s="126"/>
      <c r="W66" s="177">
        <v>100.63057</v>
      </c>
    </row>
    <row r="67" ht="31" customHeight="1" spans="1:23">
      <c r="A67" s="129">
        <f>IF(B67="","",COUNTA(B$7:B67))</f>
        <v>16</v>
      </c>
      <c r="B67" s="129" t="s">
        <v>1602</v>
      </c>
      <c r="C67" s="129" t="s">
        <v>1603</v>
      </c>
      <c r="D67" s="129">
        <v>6</v>
      </c>
      <c r="E67" s="183" t="s">
        <v>1604</v>
      </c>
      <c r="F67" s="184" t="s">
        <v>1605</v>
      </c>
      <c r="G67" s="164" t="s">
        <v>33</v>
      </c>
      <c r="H67" s="126"/>
      <c r="I67" s="126"/>
      <c r="J67" s="126"/>
      <c r="K67" s="129">
        <v>516</v>
      </c>
      <c r="L67" s="126" t="s">
        <v>34</v>
      </c>
      <c r="M67" s="139">
        <f t="shared" si="1"/>
        <v>197.91943</v>
      </c>
      <c r="N67" s="167">
        <v>197.91943</v>
      </c>
      <c r="O67" s="139"/>
      <c r="P67" s="139"/>
      <c r="Q67" s="139"/>
      <c r="R67" s="126">
        <v>2130599</v>
      </c>
      <c r="S67" s="128">
        <v>2130505</v>
      </c>
      <c r="T67" s="126" t="s">
        <v>35</v>
      </c>
      <c r="U67" s="176">
        <v>0.02331975</v>
      </c>
      <c r="V67" s="126"/>
      <c r="W67" s="177">
        <v>197.91943</v>
      </c>
    </row>
    <row r="68" ht="31" customHeight="1" spans="1:23">
      <c r="A68" s="134"/>
      <c r="B68" s="134"/>
      <c r="C68" s="134"/>
      <c r="D68" s="134"/>
      <c r="E68" s="187"/>
      <c r="F68" s="188"/>
      <c r="G68" s="164" t="s">
        <v>33</v>
      </c>
      <c r="H68" s="126"/>
      <c r="I68" s="126"/>
      <c r="J68" s="126"/>
      <c r="K68" s="134"/>
      <c r="L68" s="126" t="s">
        <v>88</v>
      </c>
      <c r="M68" s="139">
        <f t="shared" si="1"/>
        <v>13</v>
      </c>
      <c r="N68" s="139"/>
      <c r="O68" s="139">
        <v>13</v>
      </c>
      <c r="P68" s="139"/>
      <c r="Q68" s="139"/>
      <c r="R68" s="126">
        <v>2070199</v>
      </c>
      <c r="S68" s="128">
        <v>2130505</v>
      </c>
      <c r="T68" s="126" t="s">
        <v>59</v>
      </c>
      <c r="U68" s="178"/>
      <c r="V68" s="126"/>
      <c r="W68" s="177">
        <v>13</v>
      </c>
    </row>
    <row r="69" ht="31" customHeight="1" spans="1:23">
      <c r="A69" s="134"/>
      <c r="B69" s="134"/>
      <c r="C69" s="134"/>
      <c r="D69" s="134"/>
      <c r="E69" s="187"/>
      <c r="F69" s="188"/>
      <c r="G69" s="164" t="s">
        <v>33</v>
      </c>
      <c r="H69" s="126"/>
      <c r="I69" s="126"/>
      <c r="J69" s="126"/>
      <c r="K69" s="134"/>
      <c r="L69" s="126" t="s">
        <v>375</v>
      </c>
      <c r="M69" s="139">
        <f t="shared" si="1"/>
        <v>19.426638</v>
      </c>
      <c r="N69" s="139">
        <v>19.426638</v>
      </c>
      <c r="O69" s="139"/>
      <c r="P69" s="139"/>
      <c r="Q69" s="139"/>
      <c r="R69" s="126">
        <v>2300252</v>
      </c>
      <c r="S69" s="128">
        <v>2130505</v>
      </c>
      <c r="T69" s="126" t="s">
        <v>59</v>
      </c>
      <c r="U69" s="178"/>
      <c r="V69" s="126" t="s">
        <v>1560</v>
      </c>
      <c r="W69" s="177">
        <v>1.54097</v>
      </c>
    </row>
    <row r="70" ht="31" customHeight="1" spans="1:23">
      <c r="A70" s="134"/>
      <c r="B70" s="134"/>
      <c r="C70" s="134"/>
      <c r="D70" s="134"/>
      <c r="E70" s="187"/>
      <c r="F70" s="188"/>
      <c r="G70" s="164" t="s">
        <v>33</v>
      </c>
      <c r="H70" s="126"/>
      <c r="I70" s="126"/>
      <c r="J70" s="126"/>
      <c r="K70" s="134"/>
      <c r="L70" s="126" t="s">
        <v>34</v>
      </c>
      <c r="M70" s="139">
        <f t="shared" si="1"/>
        <v>133.685567</v>
      </c>
      <c r="N70" s="139">
        <v>133.685567</v>
      </c>
      <c r="O70" s="139"/>
      <c r="P70" s="139"/>
      <c r="Q70" s="139"/>
      <c r="R70" s="128">
        <v>2300231</v>
      </c>
      <c r="S70" s="128">
        <v>2130505</v>
      </c>
      <c r="T70" s="126" t="s">
        <v>35</v>
      </c>
      <c r="U70" s="178"/>
      <c r="V70" s="126" t="s">
        <v>1560</v>
      </c>
      <c r="W70" s="177">
        <v>91.7646</v>
      </c>
    </row>
    <row r="71" ht="31" customHeight="1" spans="1:23">
      <c r="A71" s="134"/>
      <c r="B71" s="134"/>
      <c r="C71" s="134"/>
      <c r="D71" s="134"/>
      <c r="E71" s="187"/>
      <c r="F71" s="188"/>
      <c r="G71" s="164" t="s">
        <v>33</v>
      </c>
      <c r="H71" s="126"/>
      <c r="I71" s="126"/>
      <c r="J71" s="126"/>
      <c r="K71" s="134"/>
      <c r="L71" s="126" t="s">
        <v>58</v>
      </c>
      <c r="M71" s="139">
        <f t="shared" ref="M71:M85" si="2">N71+O71+P71+Q71</f>
        <v>2.2</v>
      </c>
      <c r="N71" s="167">
        <v>2.2</v>
      </c>
      <c r="O71" s="139"/>
      <c r="P71" s="139"/>
      <c r="Q71" s="139"/>
      <c r="R71" s="126">
        <v>2140602</v>
      </c>
      <c r="S71" s="126">
        <v>2130505</v>
      </c>
      <c r="T71" s="126" t="s">
        <v>59</v>
      </c>
      <c r="U71" s="178"/>
      <c r="V71" s="126"/>
      <c r="W71" s="177">
        <v>2.2</v>
      </c>
    </row>
    <row r="72" ht="31" customHeight="1" spans="1:23">
      <c r="A72" s="134"/>
      <c r="B72" s="134"/>
      <c r="C72" s="134"/>
      <c r="D72" s="134"/>
      <c r="E72" s="187"/>
      <c r="F72" s="188"/>
      <c r="G72" s="164" t="s">
        <v>33</v>
      </c>
      <c r="H72" s="126"/>
      <c r="I72" s="126"/>
      <c r="J72" s="126"/>
      <c r="K72" s="134"/>
      <c r="L72" s="126" t="s">
        <v>36</v>
      </c>
      <c r="M72" s="139">
        <f t="shared" si="2"/>
        <v>15.020268</v>
      </c>
      <c r="N72" s="167"/>
      <c r="O72" s="167">
        <v>15.020268</v>
      </c>
      <c r="P72" s="139"/>
      <c r="Q72" s="139"/>
      <c r="R72" s="128">
        <v>2300231</v>
      </c>
      <c r="S72" s="126">
        <v>2130505</v>
      </c>
      <c r="T72" s="126" t="s">
        <v>35</v>
      </c>
      <c r="U72" s="178"/>
      <c r="V72" s="126" t="s">
        <v>1560</v>
      </c>
      <c r="W72" s="177"/>
    </row>
    <row r="73" ht="31" customHeight="1" spans="1:23">
      <c r="A73" s="132"/>
      <c r="B73" s="132"/>
      <c r="C73" s="132"/>
      <c r="D73" s="132"/>
      <c r="E73" s="185"/>
      <c r="F73" s="186"/>
      <c r="G73" s="164" t="s">
        <v>33</v>
      </c>
      <c r="H73" s="126"/>
      <c r="I73" s="126"/>
      <c r="J73" s="126"/>
      <c r="K73" s="132"/>
      <c r="L73" s="126" t="s">
        <v>93</v>
      </c>
      <c r="M73" s="139">
        <f t="shared" si="2"/>
        <v>8.748097</v>
      </c>
      <c r="N73" s="167">
        <v>8.748097</v>
      </c>
      <c r="O73" s="139"/>
      <c r="P73" s="139"/>
      <c r="Q73" s="139"/>
      <c r="R73" s="126">
        <v>2110499</v>
      </c>
      <c r="S73" s="126">
        <v>2130505</v>
      </c>
      <c r="T73" s="126" t="s">
        <v>59</v>
      </c>
      <c r="U73" s="179"/>
      <c r="V73" s="126" t="s">
        <v>1560</v>
      </c>
      <c r="W73" s="177"/>
    </row>
    <row r="74" ht="66" customHeight="1" spans="1:23">
      <c r="A74" s="126">
        <f>IF(B74="","",COUNTA(B$7:B74))</f>
        <v>17</v>
      </c>
      <c r="B74" s="126" t="s">
        <v>1606</v>
      </c>
      <c r="C74" s="126" t="s">
        <v>1607</v>
      </c>
      <c r="D74" s="126">
        <v>6</v>
      </c>
      <c r="E74" s="163" t="s">
        <v>1604</v>
      </c>
      <c r="F74" s="156" t="s">
        <v>1608</v>
      </c>
      <c r="G74" s="164"/>
      <c r="H74" s="164" t="s">
        <v>33</v>
      </c>
      <c r="I74" s="126"/>
      <c r="J74" s="126"/>
      <c r="K74" s="126">
        <v>189</v>
      </c>
      <c r="L74" s="126" t="s">
        <v>34</v>
      </c>
      <c r="M74" s="139">
        <f t="shared" si="2"/>
        <v>41</v>
      </c>
      <c r="N74" s="167">
        <v>41</v>
      </c>
      <c r="O74" s="139"/>
      <c r="P74" s="139"/>
      <c r="Q74" s="139"/>
      <c r="R74" s="126">
        <v>2130599</v>
      </c>
      <c r="S74" s="128">
        <v>2130505</v>
      </c>
      <c r="T74" s="126" t="s">
        <v>35</v>
      </c>
      <c r="U74" s="175"/>
      <c r="V74" s="126" t="s">
        <v>1560</v>
      </c>
      <c r="W74" s="177">
        <v>21.51</v>
      </c>
    </row>
    <row r="75" ht="66" customHeight="1" spans="1:23">
      <c r="A75" s="126">
        <f>IF(B75="","",COUNTA(B$7:B75))</f>
        <v>18</v>
      </c>
      <c r="B75" s="126" t="s">
        <v>1609</v>
      </c>
      <c r="C75" s="126" t="s">
        <v>1610</v>
      </c>
      <c r="D75" s="126">
        <v>6</v>
      </c>
      <c r="E75" s="163" t="s">
        <v>1611</v>
      </c>
      <c r="F75" s="156" t="s">
        <v>1612</v>
      </c>
      <c r="G75" s="164" t="s">
        <v>33</v>
      </c>
      <c r="H75" s="126"/>
      <c r="I75" s="126"/>
      <c r="J75" s="126"/>
      <c r="K75" s="126">
        <v>160</v>
      </c>
      <c r="L75" s="126" t="s">
        <v>34</v>
      </c>
      <c r="M75" s="139">
        <f t="shared" si="2"/>
        <v>392</v>
      </c>
      <c r="N75" s="167">
        <v>392</v>
      </c>
      <c r="O75" s="139"/>
      <c r="P75" s="139"/>
      <c r="Q75" s="139"/>
      <c r="R75" s="126">
        <v>2130599</v>
      </c>
      <c r="S75" s="128">
        <v>2130505</v>
      </c>
      <c r="T75" s="126" t="s">
        <v>35</v>
      </c>
      <c r="U75" s="175"/>
      <c r="V75" s="126" t="s">
        <v>1560</v>
      </c>
      <c r="W75" s="177">
        <v>301.155</v>
      </c>
    </row>
    <row r="76" ht="36" spans="1:23">
      <c r="A76" s="126">
        <f>IF(B76="","",COUNTA(B$7:B76))</f>
        <v>19</v>
      </c>
      <c r="B76" s="126" t="s">
        <v>1613</v>
      </c>
      <c r="C76" s="126" t="s">
        <v>1614</v>
      </c>
      <c r="D76" s="126">
        <v>6</v>
      </c>
      <c r="E76" s="163" t="s">
        <v>1615</v>
      </c>
      <c r="F76" s="156" t="s">
        <v>1616</v>
      </c>
      <c r="G76" s="164" t="s">
        <v>33</v>
      </c>
      <c r="H76" s="126"/>
      <c r="I76" s="126"/>
      <c r="J76" s="126"/>
      <c r="K76" s="126">
        <v>60</v>
      </c>
      <c r="L76" s="126" t="s">
        <v>34</v>
      </c>
      <c r="M76" s="139">
        <f t="shared" si="2"/>
        <v>30</v>
      </c>
      <c r="N76" s="139">
        <v>30</v>
      </c>
      <c r="O76" s="139"/>
      <c r="P76" s="139"/>
      <c r="Q76" s="139"/>
      <c r="R76" s="126">
        <v>2130599</v>
      </c>
      <c r="S76" s="128">
        <v>2130505</v>
      </c>
      <c r="T76" s="126" t="s">
        <v>35</v>
      </c>
      <c r="U76" s="175"/>
      <c r="V76" s="126"/>
      <c r="W76" s="177">
        <v>30</v>
      </c>
    </row>
    <row r="77" ht="31" customHeight="1" spans="1:23">
      <c r="A77" s="129">
        <f>IF(B77="","",COUNTA(B$7:B77))</f>
        <v>20</v>
      </c>
      <c r="B77" s="129" t="s">
        <v>1617</v>
      </c>
      <c r="C77" s="129" t="s">
        <v>1618</v>
      </c>
      <c r="D77" s="129">
        <v>10</v>
      </c>
      <c r="E77" s="183" t="s">
        <v>1619</v>
      </c>
      <c r="F77" s="184" t="s">
        <v>1620</v>
      </c>
      <c r="G77" s="164" t="s">
        <v>33</v>
      </c>
      <c r="H77" s="126"/>
      <c r="I77" s="126"/>
      <c r="J77" s="126"/>
      <c r="K77" s="129">
        <v>748</v>
      </c>
      <c r="L77" s="126" t="s">
        <v>93</v>
      </c>
      <c r="M77" s="139">
        <f t="shared" si="2"/>
        <v>2.691903</v>
      </c>
      <c r="N77" s="139">
        <v>2.691903</v>
      </c>
      <c r="O77" s="139"/>
      <c r="P77" s="139"/>
      <c r="Q77" s="139"/>
      <c r="R77" s="126">
        <v>2110499</v>
      </c>
      <c r="S77" s="128">
        <v>2130505</v>
      </c>
      <c r="T77" s="126" t="s">
        <v>59</v>
      </c>
      <c r="U77" s="107">
        <v>0.0433934962365591</v>
      </c>
      <c r="V77" s="126" t="s">
        <v>1560</v>
      </c>
      <c r="W77" s="177"/>
    </row>
    <row r="78" ht="31" customHeight="1" spans="1:23">
      <c r="A78" s="134"/>
      <c r="B78" s="134"/>
      <c r="C78" s="134"/>
      <c r="D78" s="134"/>
      <c r="E78" s="187"/>
      <c r="F78" s="188"/>
      <c r="G78" s="164" t="s">
        <v>33</v>
      </c>
      <c r="H78" s="126"/>
      <c r="I78" s="126"/>
      <c r="J78" s="126"/>
      <c r="K78" s="134"/>
      <c r="L78" s="126" t="s">
        <v>99</v>
      </c>
      <c r="M78" s="139">
        <f t="shared" si="2"/>
        <v>44</v>
      </c>
      <c r="N78" s="139">
        <v>44</v>
      </c>
      <c r="O78" s="139"/>
      <c r="P78" s="139"/>
      <c r="Q78" s="139"/>
      <c r="R78" s="126">
        <v>2300252</v>
      </c>
      <c r="S78" s="128">
        <v>2130505</v>
      </c>
      <c r="T78" s="126" t="s">
        <v>35</v>
      </c>
      <c r="U78" s="107"/>
      <c r="V78" s="126" t="s">
        <v>1560</v>
      </c>
      <c r="W78" s="177"/>
    </row>
    <row r="79" ht="31" customHeight="1" spans="1:23">
      <c r="A79" s="134"/>
      <c r="B79" s="134"/>
      <c r="C79" s="134"/>
      <c r="D79" s="134"/>
      <c r="E79" s="187"/>
      <c r="F79" s="188"/>
      <c r="G79" s="164" t="s">
        <v>33</v>
      </c>
      <c r="H79" s="126"/>
      <c r="I79" s="126"/>
      <c r="J79" s="126"/>
      <c r="K79" s="134"/>
      <c r="L79" s="126" t="s">
        <v>94</v>
      </c>
      <c r="M79" s="139">
        <f t="shared" si="2"/>
        <v>14.08</v>
      </c>
      <c r="N79" s="139">
        <v>14.08</v>
      </c>
      <c r="O79" s="139"/>
      <c r="P79" s="139"/>
      <c r="Q79" s="139"/>
      <c r="R79" s="126">
        <v>2130299</v>
      </c>
      <c r="S79" s="128">
        <v>2130505</v>
      </c>
      <c r="T79" s="126" t="s">
        <v>59</v>
      </c>
      <c r="U79" s="107"/>
      <c r="V79" s="126" t="s">
        <v>1560</v>
      </c>
      <c r="W79" s="177"/>
    </row>
    <row r="80" ht="31" customHeight="1" spans="1:23">
      <c r="A80" s="134"/>
      <c r="B80" s="134"/>
      <c r="C80" s="134"/>
      <c r="D80" s="134"/>
      <c r="E80" s="187"/>
      <c r="F80" s="188"/>
      <c r="G80" s="164" t="s">
        <v>33</v>
      </c>
      <c r="H80" s="126"/>
      <c r="I80" s="126"/>
      <c r="J80" s="126"/>
      <c r="K80" s="134"/>
      <c r="L80" s="126" t="s">
        <v>95</v>
      </c>
      <c r="M80" s="139">
        <f t="shared" si="2"/>
        <v>5.23</v>
      </c>
      <c r="N80" s="139">
        <v>5.23</v>
      </c>
      <c r="O80" s="139"/>
      <c r="P80" s="139"/>
      <c r="Q80" s="139"/>
      <c r="R80" s="126">
        <v>2130701</v>
      </c>
      <c r="S80" s="128">
        <v>2130505</v>
      </c>
      <c r="T80" s="126" t="s">
        <v>59</v>
      </c>
      <c r="U80" s="107"/>
      <c r="V80" s="126" t="s">
        <v>1560</v>
      </c>
      <c r="W80" s="177"/>
    </row>
    <row r="81" ht="31" customHeight="1" spans="1:23">
      <c r="A81" s="134"/>
      <c r="B81" s="134"/>
      <c r="C81" s="134"/>
      <c r="D81" s="134"/>
      <c r="E81" s="187"/>
      <c r="F81" s="188"/>
      <c r="G81" s="164" t="s">
        <v>33</v>
      </c>
      <c r="H81" s="126"/>
      <c r="I81" s="126"/>
      <c r="J81" s="126"/>
      <c r="K81" s="134"/>
      <c r="L81" s="126" t="s">
        <v>375</v>
      </c>
      <c r="M81" s="139">
        <f t="shared" si="2"/>
        <v>37</v>
      </c>
      <c r="N81" s="139">
        <v>37</v>
      </c>
      <c r="O81" s="139"/>
      <c r="P81" s="139"/>
      <c r="Q81" s="139"/>
      <c r="R81" s="126">
        <v>2300252</v>
      </c>
      <c r="S81" s="128">
        <v>2130505</v>
      </c>
      <c r="T81" s="126" t="s">
        <v>59</v>
      </c>
      <c r="U81" s="107"/>
      <c r="V81" s="126" t="s">
        <v>1560</v>
      </c>
      <c r="W81" s="177"/>
    </row>
    <row r="82" ht="31" customHeight="1" spans="1:23">
      <c r="A82" s="134"/>
      <c r="B82" s="134"/>
      <c r="C82" s="134"/>
      <c r="D82" s="134"/>
      <c r="E82" s="187"/>
      <c r="F82" s="188"/>
      <c r="G82" s="164" t="s">
        <v>33</v>
      </c>
      <c r="H82" s="126"/>
      <c r="I82" s="126"/>
      <c r="J82" s="126"/>
      <c r="K82" s="134"/>
      <c r="L82" s="126" t="s">
        <v>98</v>
      </c>
      <c r="M82" s="139">
        <f t="shared" si="2"/>
        <v>0.29</v>
      </c>
      <c r="N82" s="139">
        <v>0.29</v>
      </c>
      <c r="O82" s="139"/>
      <c r="P82" s="139"/>
      <c r="Q82" s="139"/>
      <c r="R82" s="126">
        <v>2160299</v>
      </c>
      <c r="S82" s="128">
        <v>2130505</v>
      </c>
      <c r="T82" s="126" t="s">
        <v>59</v>
      </c>
      <c r="U82" s="107"/>
      <c r="V82" s="126" t="s">
        <v>1560</v>
      </c>
      <c r="W82" s="177"/>
    </row>
    <row r="83" ht="31" customHeight="1" spans="1:23">
      <c r="A83" s="134"/>
      <c r="B83" s="134"/>
      <c r="C83" s="134"/>
      <c r="D83" s="134"/>
      <c r="E83" s="187"/>
      <c r="F83" s="188"/>
      <c r="G83" s="164" t="s">
        <v>33</v>
      </c>
      <c r="H83" s="126"/>
      <c r="I83" s="126"/>
      <c r="J83" s="126"/>
      <c r="K83" s="134"/>
      <c r="L83" s="126" t="s">
        <v>97</v>
      </c>
      <c r="M83" s="139">
        <f t="shared" si="2"/>
        <v>20</v>
      </c>
      <c r="N83" s="139">
        <v>20</v>
      </c>
      <c r="O83" s="139"/>
      <c r="P83" s="139"/>
      <c r="Q83" s="139"/>
      <c r="R83" s="126">
        <v>2300252</v>
      </c>
      <c r="S83" s="128">
        <v>2130505</v>
      </c>
      <c r="T83" s="126" t="s">
        <v>59</v>
      </c>
      <c r="U83" s="107"/>
      <c r="V83" s="126" t="s">
        <v>1560</v>
      </c>
      <c r="W83" s="177"/>
    </row>
    <row r="84" ht="31" customHeight="1" spans="1:23">
      <c r="A84" s="134"/>
      <c r="B84" s="134"/>
      <c r="C84" s="134"/>
      <c r="D84" s="134"/>
      <c r="E84" s="187"/>
      <c r="F84" s="188"/>
      <c r="G84" s="164" t="s">
        <v>33</v>
      </c>
      <c r="H84" s="126"/>
      <c r="I84" s="126"/>
      <c r="J84" s="126"/>
      <c r="K84" s="134"/>
      <c r="L84" s="126" t="s">
        <v>100</v>
      </c>
      <c r="M84" s="139">
        <f t="shared" si="2"/>
        <v>1.42</v>
      </c>
      <c r="N84" s="139">
        <v>1.42</v>
      </c>
      <c r="O84" s="139"/>
      <c r="P84" s="139"/>
      <c r="Q84" s="139"/>
      <c r="R84" s="126">
        <v>2300225</v>
      </c>
      <c r="S84" s="128">
        <v>2130505</v>
      </c>
      <c r="T84" s="126" t="s">
        <v>59</v>
      </c>
      <c r="U84" s="107"/>
      <c r="V84" s="126" t="s">
        <v>1560</v>
      </c>
      <c r="W84" s="177"/>
    </row>
    <row r="85" ht="31" customHeight="1" spans="1:23">
      <c r="A85" s="132"/>
      <c r="B85" s="132"/>
      <c r="C85" s="132"/>
      <c r="D85" s="132"/>
      <c r="E85" s="185"/>
      <c r="F85" s="186"/>
      <c r="G85" s="164" t="s">
        <v>33</v>
      </c>
      <c r="H85" s="126"/>
      <c r="I85" s="126"/>
      <c r="J85" s="126"/>
      <c r="K85" s="132"/>
      <c r="L85" s="126" t="s">
        <v>34</v>
      </c>
      <c r="M85" s="139">
        <f t="shared" si="2"/>
        <v>4.078556</v>
      </c>
      <c r="N85" s="139">
        <v>4.078556</v>
      </c>
      <c r="O85" s="139"/>
      <c r="P85" s="139"/>
      <c r="Q85" s="139"/>
      <c r="R85" s="128">
        <v>2130599</v>
      </c>
      <c r="S85" s="128">
        <v>2130505</v>
      </c>
      <c r="T85" s="126" t="s">
        <v>35</v>
      </c>
      <c r="U85" s="107"/>
      <c r="V85" s="126" t="s">
        <v>1560</v>
      </c>
      <c r="W85" s="177"/>
    </row>
  </sheetData>
  <mergeCells count="123">
    <mergeCell ref="A2:W2"/>
    <mergeCell ref="B3:D3"/>
    <mergeCell ref="G3:L3"/>
    <mergeCell ref="Q3:R3"/>
    <mergeCell ref="G4:J4"/>
    <mergeCell ref="M4:Q4"/>
    <mergeCell ref="R4:S4"/>
    <mergeCell ref="A6:F6"/>
    <mergeCell ref="A4:A5"/>
    <mergeCell ref="A7:A13"/>
    <mergeCell ref="A15:A16"/>
    <mergeCell ref="A17:A19"/>
    <mergeCell ref="A20:A21"/>
    <mergeCell ref="A22:A24"/>
    <mergeCell ref="A26:A32"/>
    <mergeCell ref="A33:A51"/>
    <mergeCell ref="A52:A55"/>
    <mergeCell ref="A56:A60"/>
    <mergeCell ref="A61:A62"/>
    <mergeCell ref="A65:A66"/>
    <mergeCell ref="A67:A73"/>
    <mergeCell ref="A77:A85"/>
    <mergeCell ref="B4:B5"/>
    <mergeCell ref="B7:B13"/>
    <mergeCell ref="B15:B16"/>
    <mergeCell ref="B17:B19"/>
    <mergeCell ref="B20:B21"/>
    <mergeCell ref="B22:B24"/>
    <mergeCell ref="B26:B32"/>
    <mergeCell ref="B33:B51"/>
    <mergeCell ref="B52:B55"/>
    <mergeCell ref="B56:B60"/>
    <mergeCell ref="B61:B62"/>
    <mergeCell ref="B65:B66"/>
    <mergeCell ref="B67:B73"/>
    <mergeCell ref="B77:B85"/>
    <mergeCell ref="C4:C5"/>
    <mergeCell ref="C7:C13"/>
    <mergeCell ref="C15:C16"/>
    <mergeCell ref="C17:C19"/>
    <mergeCell ref="C20:C21"/>
    <mergeCell ref="C22:C24"/>
    <mergeCell ref="C26:C32"/>
    <mergeCell ref="C33:C51"/>
    <mergeCell ref="C52:C55"/>
    <mergeCell ref="C56:C60"/>
    <mergeCell ref="C61:C62"/>
    <mergeCell ref="C65:C66"/>
    <mergeCell ref="C67:C73"/>
    <mergeCell ref="C77:C85"/>
    <mergeCell ref="D4:D5"/>
    <mergeCell ref="D7:D13"/>
    <mergeCell ref="D15:D16"/>
    <mergeCell ref="D17:D19"/>
    <mergeCell ref="D20:D21"/>
    <mergeCell ref="D22:D24"/>
    <mergeCell ref="D26:D32"/>
    <mergeCell ref="D33:D51"/>
    <mergeCell ref="D52:D55"/>
    <mergeCell ref="D56:D60"/>
    <mergeCell ref="D61:D62"/>
    <mergeCell ref="D65:D66"/>
    <mergeCell ref="D67:D73"/>
    <mergeCell ref="D77:D85"/>
    <mergeCell ref="E4:E5"/>
    <mergeCell ref="E7:E13"/>
    <mergeCell ref="E15:E16"/>
    <mergeCell ref="E17:E19"/>
    <mergeCell ref="E20:E21"/>
    <mergeCell ref="E22:E24"/>
    <mergeCell ref="E26:E32"/>
    <mergeCell ref="E33:E51"/>
    <mergeCell ref="E52:E55"/>
    <mergeCell ref="E56:E60"/>
    <mergeCell ref="E61:E62"/>
    <mergeCell ref="E65:E66"/>
    <mergeCell ref="E67:E73"/>
    <mergeCell ref="E77:E85"/>
    <mergeCell ref="F4:F5"/>
    <mergeCell ref="F7:F13"/>
    <mergeCell ref="F15:F16"/>
    <mergeCell ref="F17:F19"/>
    <mergeCell ref="F20:F21"/>
    <mergeCell ref="F22:F24"/>
    <mergeCell ref="F26:F32"/>
    <mergeCell ref="F33:F51"/>
    <mergeCell ref="F52:F55"/>
    <mergeCell ref="F56:F60"/>
    <mergeCell ref="F61:F62"/>
    <mergeCell ref="F65:F66"/>
    <mergeCell ref="F67:F73"/>
    <mergeCell ref="F77:F85"/>
    <mergeCell ref="K4:K5"/>
    <mergeCell ref="K7:K13"/>
    <mergeCell ref="K15:K16"/>
    <mergeCell ref="K17:K19"/>
    <mergeCell ref="K20:K21"/>
    <mergeCell ref="K22:K24"/>
    <mergeCell ref="K26:K32"/>
    <mergeCell ref="K33:K51"/>
    <mergeCell ref="K52:K55"/>
    <mergeCell ref="K56:K60"/>
    <mergeCell ref="K61:K62"/>
    <mergeCell ref="K65:K66"/>
    <mergeCell ref="K67:K73"/>
    <mergeCell ref="K77:K85"/>
    <mergeCell ref="L4:L5"/>
    <mergeCell ref="T4:T5"/>
    <mergeCell ref="U4:U5"/>
    <mergeCell ref="U7:U13"/>
    <mergeCell ref="U17:U19"/>
    <mergeCell ref="U20:U21"/>
    <mergeCell ref="U22:U24"/>
    <mergeCell ref="U26:U32"/>
    <mergeCell ref="U33:U51"/>
    <mergeCell ref="U52:U55"/>
    <mergeCell ref="U56:U60"/>
    <mergeCell ref="U61:U62"/>
    <mergeCell ref="U65:U66"/>
    <mergeCell ref="U67:U73"/>
    <mergeCell ref="U77:U85"/>
    <mergeCell ref="V4:V5"/>
    <mergeCell ref="W4:W5"/>
  </mergeCells>
  <dataValidations count="1">
    <dataValidation type="list" allowBlank="1" showInputMessage="1" showErrorMessage="1" sqref="L6 L7 L10 L11 L12 L13 L27 L28 L31 L32 L33 L34 L35 L46 L49 L50 L51 L52 L53 L54 L55 L56 L57 L58 L61 L62 L66 L67 L68 L71 L72 L73 L77 L80 L81 L82 L83 L84 L85 L8:L9 L14:L15 L16:L18 L19:L20 L21:L23 L24:L26 L29:L30 L36:L37 L38:L39 L40:L41 L42:L43 L44:L45 L47:L48 L59:L60 L63:L65 L69:L70 L74:L76 L78:L79">
      <formula1>INDIRECT(#REF!)</formula1>
    </dataValidation>
  </dataValidations>
  <pageMargins left="0.751388888888889" right="0.751388888888889" top="1" bottom="1" header="0.5" footer="0.5"/>
  <pageSetup paperSize="8" scale="48" orientation="landscape" horizontalDpi="600"/>
  <headerFooter/>
  <rowBreaks count="1" manualBreakCount="1">
    <brk id="43"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7"/>
  <sheetViews>
    <sheetView zoomScale="80" zoomScaleNormal="80" workbookViewId="0">
      <pane xSplit="2" ySplit="6" topLeftCell="G74" activePane="bottomRight" state="frozen"/>
      <selection/>
      <selection pane="topRight"/>
      <selection pane="bottomLeft"/>
      <selection pane="bottomRight" activeCell="Y79" sqref="Y79"/>
    </sheetView>
  </sheetViews>
  <sheetFormatPr defaultColWidth="9" defaultRowHeight="12"/>
  <cols>
    <col min="1" max="1" width="9" style="4"/>
    <col min="2" max="2" width="15.1416666666667" style="110" customWidth="1"/>
    <col min="3" max="3" width="23.2083333333333" style="110" customWidth="1"/>
    <col min="4" max="4" width="9.99166666666667" style="111" customWidth="1"/>
    <col min="5" max="5" width="7.13333333333333" style="110" customWidth="1"/>
    <col min="6" max="6" width="45.625" style="112" customWidth="1"/>
    <col min="7" max="7" width="9.25833333333333" style="110" customWidth="1"/>
    <col min="8" max="8" width="7.5" style="110" customWidth="1"/>
    <col min="9" max="10" width="8.125" style="110" customWidth="1"/>
    <col min="11" max="11" width="6.125" style="110" customWidth="1"/>
    <col min="12" max="12" width="19.4333333333333" style="110" customWidth="1"/>
    <col min="13" max="13" width="14.3833333333333" style="113" customWidth="1"/>
    <col min="14" max="14" width="13.3833333333333" style="113" customWidth="1"/>
    <col min="15" max="15" width="12.8833333333333" style="113" customWidth="1"/>
    <col min="16" max="16" width="11.125" style="113" customWidth="1"/>
    <col min="17" max="17" width="12.8833333333333" style="113" customWidth="1"/>
    <col min="18" max="18" width="11.625" style="110" customWidth="1"/>
    <col min="19" max="19" width="11.2583333333333" style="110" customWidth="1"/>
    <col min="20" max="20" width="11.7583333333333" style="110" customWidth="1"/>
    <col min="21" max="21" width="9.88333333333333" style="110" customWidth="1"/>
    <col min="22" max="22" width="11.125" style="110" customWidth="1"/>
    <col min="23" max="23" width="14.125" style="110" customWidth="1"/>
    <col min="24" max="16369" width="9" style="109" customWidth="1"/>
    <col min="16370" max="16384" width="9" style="109"/>
  </cols>
  <sheetData>
    <row r="1" s="109" customFormat="1" ht="24" customHeight="1" spans="2:23">
      <c r="B1" s="110"/>
      <c r="C1" s="110"/>
      <c r="D1" s="111"/>
      <c r="E1" s="110"/>
      <c r="F1" s="112"/>
      <c r="G1" s="110"/>
      <c r="H1" s="110"/>
      <c r="I1" s="110"/>
      <c r="J1" s="110"/>
      <c r="K1" s="110"/>
      <c r="L1" s="110"/>
      <c r="M1" s="113"/>
      <c r="N1" s="113"/>
      <c r="O1" s="113"/>
      <c r="P1" s="113"/>
      <c r="Q1" s="113"/>
      <c r="R1" s="110"/>
      <c r="S1" s="110"/>
      <c r="T1" s="110"/>
      <c r="U1" s="110"/>
      <c r="V1" s="110"/>
      <c r="W1" s="110"/>
    </row>
    <row r="2" s="109" customFormat="1" ht="33" customHeight="1" spans="1:23">
      <c r="A2" s="114" t="s">
        <v>1621</v>
      </c>
      <c r="B2" s="114"/>
      <c r="C2" s="114"/>
      <c r="D2" s="115"/>
      <c r="E2" s="114"/>
      <c r="F2" s="116"/>
      <c r="G2" s="114"/>
      <c r="H2" s="114"/>
      <c r="I2" s="114"/>
      <c r="J2" s="114"/>
      <c r="K2" s="114"/>
      <c r="L2" s="114"/>
      <c r="M2" s="136"/>
      <c r="N2" s="136"/>
      <c r="O2" s="136"/>
      <c r="P2" s="136"/>
      <c r="Q2" s="136"/>
      <c r="R2" s="114"/>
      <c r="S2" s="114"/>
      <c r="T2" s="114"/>
      <c r="U2" s="114"/>
      <c r="V2" s="114"/>
      <c r="W2" s="114"/>
    </row>
    <row r="3" s="109" customFormat="1" ht="24" customHeight="1" spans="2:23">
      <c r="B3" s="117" t="s">
        <v>1622</v>
      </c>
      <c r="C3" s="117"/>
      <c r="D3" s="118"/>
      <c r="E3" s="110"/>
      <c r="F3" s="112"/>
      <c r="G3" s="119" t="s">
        <v>1623</v>
      </c>
      <c r="H3" s="119"/>
      <c r="I3" s="119"/>
      <c r="J3" s="119"/>
      <c r="K3" s="119"/>
      <c r="L3" s="119"/>
      <c r="M3" s="137"/>
      <c r="N3" s="113"/>
      <c r="O3" s="113"/>
      <c r="P3" s="113"/>
      <c r="Q3" s="137" t="s">
        <v>1</v>
      </c>
      <c r="R3" s="117"/>
      <c r="S3" s="141">
        <v>44056</v>
      </c>
      <c r="T3" s="141"/>
      <c r="U3" s="141"/>
      <c r="V3" s="141"/>
      <c r="W3" s="141" t="s">
        <v>2</v>
      </c>
    </row>
    <row r="4" s="109" customFormat="1" ht="20" customHeight="1" spans="1:23">
      <c r="A4" s="120" t="s">
        <v>3</v>
      </c>
      <c r="B4" s="50" t="s">
        <v>4</v>
      </c>
      <c r="C4" s="50" t="s">
        <v>5</v>
      </c>
      <c r="D4" s="121" t="s">
        <v>6</v>
      </c>
      <c r="E4" s="50" t="s">
        <v>7</v>
      </c>
      <c r="F4" s="50" t="s">
        <v>8</v>
      </c>
      <c r="G4" s="50" t="s">
        <v>9</v>
      </c>
      <c r="H4" s="50"/>
      <c r="I4" s="50"/>
      <c r="J4" s="50"/>
      <c r="K4" s="50" t="s">
        <v>10</v>
      </c>
      <c r="L4" s="50" t="s">
        <v>11</v>
      </c>
      <c r="M4" s="138"/>
      <c r="N4" s="138"/>
      <c r="O4" s="138"/>
      <c r="P4" s="138"/>
      <c r="Q4" s="138"/>
      <c r="R4" s="50" t="s">
        <v>12</v>
      </c>
      <c r="S4" s="50"/>
      <c r="T4" s="50" t="s">
        <v>13</v>
      </c>
      <c r="U4" s="50" t="s">
        <v>14</v>
      </c>
      <c r="V4" s="50" t="s">
        <v>15</v>
      </c>
      <c r="W4" s="50" t="s">
        <v>16</v>
      </c>
    </row>
    <row r="5" s="109" customFormat="1" ht="69" customHeight="1" spans="1:23">
      <c r="A5" s="120"/>
      <c r="B5" s="50"/>
      <c r="C5" s="50"/>
      <c r="D5" s="121"/>
      <c r="E5" s="50"/>
      <c r="F5" s="50"/>
      <c r="G5" s="50" t="s">
        <v>17</v>
      </c>
      <c r="H5" s="50" t="s">
        <v>18</v>
      </c>
      <c r="I5" s="50" t="s">
        <v>19</v>
      </c>
      <c r="J5" s="50" t="s">
        <v>20</v>
      </c>
      <c r="K5" s="50"/>
      <c r="L5" s="50"/>
      <c r="M5" s="138" t="s">
        <v>21</v>
      </c>
      <c r="N5" s="138" t="s">
        <v>22</v>
      </c>
      <c r="O5" s="138" t="s">
        <v>23</v>
      </c>
      <c r="P5" s="138" t="s">
        <v>24</v>
      </c>
      <c r="Q5" s="138" t="s">
        <v>25</v>
      </c>
      <c r="R5" s="50" t="s">
        <v>26</v>
      </c>
      <c r="S5" s="50" t="s">
        <v>27</v>
      </c>
      <c r="T5" s="50"/>
      <c r="U5" s="50"/>
      <c r="V5" s="50"/>
      <c r="W5" s="50"/>
    </row>
    <row r="6" s="109" customFormat="1" ht="46" customHeight="1" spans="1:23">
      <c r="A6" s="122" t="s">
        <v>28</v>
      </c>
      <c r="B6" s="123"/>
      <c r="C6" s="123"/>
      <c r="D6" s="124"/>
      <c r="E6" s="123"/>
      <c r="F6" s="125"/>
      <c r="G6" s="126"/>
      <c r="H6" s="126"/>
      <c r="I6" s="126"/>
      <c r="J6" s="126"/>
      <c r="K6" s="126"/>
      <c r="L6" s="126"/>
      <c r="M6" s="139">
        <f t="shared" ref="M6:Q6" si="0">SUBTOTAL(109,M7:M117)</f>
        <v>64725.857523</v>
      </c>
      <c r="N6" s="139">
        <f t="shared" si="0"/>
        <v>55523.222</v>
      </c>
      <c r="O6" s="139">
        <f t="shared" si="0"/>
        <v>7075.3904</v>
      </c>
      <c r="P6" s="139">
        <f t="shared" si="0"/>
        <v>0</v>
      </c>
      <c r="Q6" s="139">
        <f t="shared" si="0"/>
        <v>2127.245123</v>
      </c>
      <c r="R6" s="139"/>
      <c r="S6" s="139"/>
      <c r="T6" s="139"/>
      <c r="U6" s="139"/>
      <c r="V6" s="139"/>
      <c r="W6" s="139">
        <f>SUBTOTAL(109,W7:W117)</f>
        <v>51142.970235</v>
      </c>
    </row>
    <row r="7" ht="31" customHeight="1" spans="1:23">
      <c r="A7" s="126">
        <f>IF(B7="","",COUNTA(B$7:B7))</f>
        <v>1</v>
      </c>
      <c r="B7" s="126" t="s">
        <v>1624</v>
      </c>
      <c r="C7" s="126" t="s">
        <v>1625</v>
      </c>
      <c r="D7" s="126">
        <v>2020.06</v>
      </c>
      <c r="E7" s="126" t="s">
        <v>1626</v>
      </c>
      <c r="F7" s="127" t="s">
        <v>1627</v>
      </c>
      <c r="G7" s="128" t="s">
        <v>33</v>
      </c>
      <c r="H7" s="128"/>
      <c r="I7" s="128"/>
      <c r="J7" s="128"/>
      <c r="K7" s="126">
        <v>28</v>
      </c>
      <c r="L7" s="126" t="s">
        <v>34</v>
      </c>
      <c r="M7" s="139">
        <f t="shared" ref="M7:M70" si="1">SUM(N7:Q7)</f>
        <v>608</v>
      </c>
      <c r="N7" s="140">
        <v>608</v>
      </c>
      <c r="O7" s="140" t="s">
        <v>984</v>
      </c>
      <c r="P7" s="140"/>
      <c r="Q7" s="140" t="s">
        <v>984</v>
      </c>
      <c r="R7" s="128">
        <v>21305</v>
      </c>
      <c r="S7" s="128">
        <v>2130504</v>
      </c>
      <c r="T7" s="128" t="s">
        <v>35</v>
      </c>
      <c r="U7" s="142">
        <v>0</v>
      </c>
      <c r="V7" s="126" t="s">
        <v>1247</v>
      </c>
      <c r="W7" s="128">
        <v>473.27104</v>
      </c>
    </row>
    <row r="8" ht="31" customHeight="1" spans="1:23">
      <c r="A8" s="126">
        <f>IF(B8="","",COUNTA(B$7:B8))</f>
        <v>2</v>
      </c>
      <c r="B8" s="126" t="s">
        <v>1628</v>
      </c>
      <c r="C8" s="126" t="s">
        <v>1629</v>
      </c>
      <c r="D8" s="126">
        <v>2020.06</v>
      </c>
      <c r="E8" s="126" t="s">
        <v>1630</v>
      </c>
      <c r="F8" s="127" t="s">
        <v>1631</v>
      </c>
      <c r="G8" s="128" t="s">
        <v>33</v>
      </c>
      <c r="H8" s="128"/>
      <c r="I8" s="128"/>
      <c r="J8" s="128"/>
      <c r="K8" s="126">
        <v>40</v>
      </c>
      <c r="L8" s="126" t="s">
        <v>34</v>
      </c>
      <c r="M8" s="139">
        <f t="shared" si="1"/>
        <v>40</v>
      </c>
      <c r="N8" s="140">
        <v>40</v>
      </c>
      <c r="O8" s="140" t="s">
        <v>984</v>
      </c>
      <c r="P8" s="140"/>
      <c r="Q8" s="140"/>
      <c r="R8" s="128">
        <v>21305</v>
      </c>
      <c r="S8" s="128">
        <v>2130505</v>
      </c>
      <c r="T8" s="128" t="s">
        <v>35</v>
      </c>
      <c r="U8" s="142">
        <v>0</v>
      </c>
      <c r="V8" s="126" t="s">
        <v>1247</v>
      </c>
      <c r="W8" s="128">
        <v>40</v>
      </c>
    </row>
    <row r="9" ht="31" customHeight="1" spans="1:23">
      <c r="A9" s="126">
        <f>IF(B9="","",COUNTA(B$7:B9))</f>
        <v>3</v>
      </c>
      <c r="B9" s="126" t="s">
        <v>1632</v>
      </c>
      <c r="C9" s="126" t="s">
        <v>1633</v>
      </c>
      <c r="D9" s="126">
        <v>2020.06</v>
      </c>
      <c r="E9" s="126" t="s">
        <v>1626</v>
      </c>
      <c r="F9" s="127" t="s">
        <v>1634</v>
      </c>
      <c r="G9" s="128" t="s">
        <v>33</v>
      </c>
      <c r="H9" s="128"/>
      <c r="I9" s="128"/>
      <c r="J9" s="128"/>
      <c r="K9" s="126">
        <v>58</v>
      </c>
      <c r="L9" s="126" t="s">
        <v>34</v>
      </c>
      <c r="M9" s="139">
        <f t="shared" si="1"/>
        <v>1200</v>
      </c>
      <c r="N9" s="140">
        <v>1200</v>
      </c>
      <c r="O9" s="140" t="s">
        <v>984</v>
      </c>
      <c r="P9" s="140"/>
      <c r="Q9" s="140" t="s">
        <v>984</v>
      </c>
      <c r="R9" s="128">
        <v>21305</v>
      </c>
      <c r="S9" s="128">
        <v>2130504</v>
      </c>
      <c r="T9" s="128" t="s">
        <v>35</v>
      </c>
      <c r="U9" s="142">
        <v>0</v>
      </c>
      <c r="V9" s="126" t="s">
        <v>1247</v>
      </c>
      <c r="W9" s="128">
        <v>820.172591</v>
      </c>
    </row>
    <row r="10" ht="31" customHeight="1" spans="1:23">
      <c r="A10" s="126">
        <f>IF(B10="","",COUNTA(B$7:B10))</f>
        <v>4</v>
      </c>
      <c r="B10" s="126" t="s">
        <v>1635</v>
      </c>
      <c r="C10" s="126" t="s">
        <v>1636</v>
      </c>
      <c r="D10" s="126">
        <v>2020.06</v>
      </c>
      <c r="E10" s="126" t="s">
        <v>1637</v>
      </c>
      <c r="F10" s="127" t="s">
        <v>1638</v>
      </c>
      <c r="G10" s="128" t="s">
        <v>33</v>
      </c>
      <c r="H10" s="128"/>
      <c r="I10" s="128"/>
      <c r="J10" s="128"/>
      <c r="K10" s="126">
        <v>100</v>
      </c>
      <c r="L10" s="126" t="s">
        <v>34</v>
      </c>
      <c r="M10" s="139">
        <f t="shared" si="1"/>
        <v>60</v>
      </c>
      <c r="N10" s="140">
        <v>60</v>
      </c>
      <c r="O10" s="140" t="s">
        <v>984</v>
      </c>
      <c r="P10" s="140"/>
      <c r="Q10" s="140" t="s">
        <v>984</v>
      </c>
      <c r="R10" s="128">
        <v>21305</v>
      </c>
      <c r="S10" s="128">
        <v>2130505</v>
      </c>
      <c r="T10" s="128" t="s">
        <v>35</v>
      </c>
      <c r="U10" s="142">
        <v>0</v>
      </c>
      <c r="V10" s="126" t="s">
        <v>1247</v>
      </c>
      <c r="W10" s="128">
        <v>54</v>
      </c>
    </row>
    <row r="11" ht="31" customHeight="1" spans="1:23">
      <c r="A11" s="126">
        <f>IF(B11="","",COUNTA(B$7:B11))</f>
        <v>5</v>
      </c>
      <c r="B11" s="126" t="s">
        <v>1639</v>
      </c>
      <c r="C11" s="126" t="s">
        <v>1640</v>
      </c>
      <c r="D11" s="126">
        <v>2020.06</v>
      </c>
      <c r="E11" s="126" t="s">
        <v>1637</v>
      </c>
      <c r="F11" s="127" t="s">
        <v>1641</v>
      </c>
      <c r="G11" s="128" t="s">
        <v>33</v>
      </c>
      <c r="H11" s="128"/>
      <c r="I11" s="128"/>
      <c r="J11" s="128"/>
      <c r="K11" s="126">
        <v>30</v>
      </c>
      <c r="L11" s="126" t="s">
        <v>50</v>
      </c>
      <c r="M11" s="139">
        <f t="shared" si="1"/>
        <v>500</v>
      </c>
      <c r="N11" s="140">
        <v>500</v>
      </c>
      <c r="O11" s="140" t="s">
        <v>984</v>
      </c>
      <c r="P11" s="140"/>
      <c r="Q11" s="140" t="s">
        <v>984</v>
      </c>
      <c r="R11" s="128">
        <v>21305</v>
      </c>
      <c r="S11" s="128">
        <v>2130504</v>
      </c>
      <c r="T11" s="128" t="s">
        <v>35</v>
      </c>
      <c r="U11" s="142">
        <v>0</v>
      </c>
      <c r="V11" s="126" t="s">
        <v>1247</v>
      </c>
      <c r="W11" s="128">
        <v>367.635658</v>
      </c>
    </row>
    <row r="12" ht="31" customHeight="1" spans="1:23">
      <c r="A12" s="126">
        <f>IF(B12="","",COUNTA(B$7:B12))</f>
        <v>6</v>
      </c>
      <c r="B12" s="126" t="s">
        <v>1642</v>
      </c>
      <c r="C12" s="126" t="s">
        <v>1643</v>
      </c>
      <c r="D12" s="126">
        <v>2020.06</v>
      </c>
      <c r="E12" s="126" t="s">
        <v>1644</v>
      </c>
      <c r="F12" s="127" t="s">
        <v>1645</v>
      </c>
      <c r="G12" s="128" t="s">
        <v>33</v>
      </c>
      <c r="H12" s="128"/>
      <c r="I12" s="128"/>
      <c r="J12" s="128"/>
      <c r="K12" s="126">
        <v>56</v>
      </c>
      <c r="L12" s="126" t="s">
        <v>34</v>
      </c>
      <c r="M12" s="139">
        <f t="shared" si="1"/>
        <v>1280</v>
      </c>
      <c r="N12" s="140">
        <v>1280</v>
      </c>
      <c r="O12" s="140" t="s">
        <v>984</v>
      </c>
      <c r="P12" s="140"/>
      <c r="Q12" s="140" t="s">
        <v>984</v>
      </c>
      <c r="R12" s="128">
        <v>21305</v>
      </c>
      <c r="S12" s="128">
        <v>2130504</v>
      </c>
      <c r="T12" s="128" t="s">
        <v>35</v>
      </c>
      <c r="U12" s="142">
        <v>0</v>
      </c>
      <c r="V12" s="126" t="s">
        <v>1247</v>
      </c>
      <c r="W12" s="128">
        <v>927.155128</v>
      </c>
    </row>
    <row r="13" ht="31" customHeight="1" spans="1:23">
      <c r="A13" s="126">
        <f>IF(B13="","",COUNTA(B$7:B13))</f>
        <v>7</v>
      </c>
      <c r="B13" s="126" t="s">
        <v>1646</v>
      </c>
      <c r="C13" s="126" t="s">
        <v>1647</v>
      </c>
      <c r="D13" s="126">
        <v>2020.06</v>
      </c>
      <c r="E13" s="126" t="s">
        <v>1648</v>
      </c>
      <c r="F13" s="127" t="s">
        <v>1649</v>
      </c>
      <c r="G13" s="128" t="s">
        <v>33</v>
      </c>
      <c r="H13" s="128"/>
      <c r="I13" s="128"/>
      <c r="J13" s="128"/>
      <c r="K13" s="126">
        <v>60</v>
      </c>
      <c r="L13" s="126" t="s">
        <v>34</v>
      </c>
      <c r="M13" s="139">
        <f t="shared" si="1"/>
        <v>150</v>
      </c>
      <c r="N13" s="140">
        <v>150</v>
      </c>
      <c r="O13" s="140" t="s">
        <v>984</v>
      </c>
      <c r="P13" s="140"/>
      <c r="Q13" s="140" t="s">
        <v>984</v>
      </c>
      <c r="R13" s="128">
        <v>21305</v>
      </c>
      <c r="S13" s="128">
        <v>2130505</v>
      </c>
      <c r="T13" s="128" t="s">
        <v>35</v>
      </c>
      <c r="U13" s="142">
        <v>0</v>
      </c>
      <c r="V13" s="126" t="s">
        <v>1247</v>
      </c>
      <c r="W13" s="128">
        <v>135</v>
      </c>
    </row>
    <row r="14" ht="182" customHeight="1" spans="1:23">
      <c r="A14" s="126">
        <f>IF(B14="","",COUNTA(B$7:B14))</f>
        <v>8</v>
      </c>
      <c r="B14" s="126" t="s">
        <v>1650</v>
      </c>
      <c r="C14" s="126" t="s">
        <v>1651</v>
      </c>
      <c r="D14" s="126">
        <v>2020.06</v>
      </c>
      <c r="E14" s="126" t="s">
        <v>1652</v>
      </c>
      <c r="F14" s="127" t="s">
        <v>1653</v>
      </c>
      <c r="G14" s="128" t="s">
        <v>33</v>
      </c>
      <c r="H14" s="128"/>
      <c r="I14" s="128"/>
      <c r="J14" s="128"/>
      <c r="K14" s="126">
        <v>5267</v>
      </c>
      <c r="L14" s="126" t="s">
        <v>34</v>
      </c>
      <c r="M14" s="139">
        <f t="shared" si="1"/>
        <v>1811.304</v>
      </c>
      <c r="N14" s="140">
        <v>1811.304</v>
      </c>
      <c r="O14" s="140" t="s">
        <v>984</v>
      </c>
      <c r="P14" s="140"/>
      <c r="Q14" s="140" t="s">
        <v>984</v>
      </c>
      <c r="R14" s="128">
        <v>21305</v>
      </c>
      <c r="S14" s="128">
        <v>2130505</v>
      </c>
      <c r="T14" s="128" t="s">
        <v>35</v>
      </c>
      <c r="U14" s="142">
        <v>0</v>
      </c>
      <c r="V14" s="126" t="s">
        <v>1247</v>
      </c>
      <c r="W14" s="128">
        <v>1575.83448</v>
      </c>
    </row>
    <row r="15" ht="31" customHeight="1" spans="1:23">
      <c r="A15" s="129">
        <f>IF(B15="","",COUNTA(B$7:B15))</f>
        <v>9</v>
      </c>
      <c r="B15" s="129" t="s">
        <v>1654</v>
      </c>
      <c r="C15" s="129" t="s">
        <v>1655</v>
      </c>
      <c r="D15" s="129">
        <v>2020.06</v>
      </c>
      <c r="E15" s="129" t="s">
        <v>1656</v>
      </c>
      <c r="F15" s="130" t="s">
        <v>1657</v>
      </c>
      <c r="G15" s="131" t="s">
        <v>33</v>
      </c>
      <c r="H15" s="128"/>
      <c r="I15" s="128"/>
      <c r="J15" s="128"/>
      <c r="K15" s="129">
        <v>8064</v>
      </c>
      <c r="L15" s="126" t="s">
        <v>34</v>
      </c>
      <c r="M15" s="139">
        <f t="shared" si="1"/>
        <v>2748</v>
      </c>
      <c r="N15" s="140">
        <v>2748</v>
      </c>
      <c r="O15" s="140" t="s">
        <v>984</v>
      </c>
      <c r="P15" s="140"/>
      <c r="Q15" s="140" t="s">
        <v>984</v>
      </c>
      <c r="R15" s="128">
        <v>21305</v>
      </c>
      <c r="S15" s="128">
        <v>2130505</v>
      </c>
      <c r="T15" s="128" t="s">
        <v>35</v>
      </c>
      <c r="U15" s="143">
        <v>0</v>
      </c>
      <c r="V15" s="126" t="s">
        <v>1247</v>
      </c>
      <c r="W15" s="128">
        <v>2326.6538</v>
      </c>
    </row>
    <row r="16" ht="77" customHeight="1" spans="1:23">
      <c r="A16" s="132"/>
      <c r="B16" s="132"/>
      <c r="C16" s="132"/>
      <c r="D16" s="132"/>
      <c r="E16" s="132"/>
      <c r="F16" s="133"/>
      <c r="G16" s="131" t="s">
        <v>33</v>
      </c>
      <c r="H16" s="128"/>
      <c r="I16" s="128"/>
      <c r="J16" s="128"/>
      <c r="K16" s="132"/>
      <c r="L16" s="126" t="s">
        <v>50</v>
      </c>
      <c r="M16" s="139">
        <f t="shared" si="1"/>
        <v>280</v>
      </c>
      <c r="N16" s="140">
        <v>280</v>
      </c>
      <c r="O16" s="140" t="s">
        <v>984</v>
      </c>
      <c r="P16" s="140"/>
      <c r="Q16" s="140" t="s">
        <v>984</v>
      </c>
      <c r="R16" s="128">
        <v>21305</v>
      </c>
      <c r="S16" s="128">
        <v>2130505</v>
      </c>
      <c r="T16" s="128" t="s">
        <v>35</v>
      </c>
      <c r="U16" s="144"/>
      <c r="V16" s="126" t="s">
        <v>1247</v>
      </c>
      <c r="W16" s="128">
        <v>280</v>
      </c>
    </row>
    <row r="17" ht="31" customHeight="1" spans="1:23">
      <c r="A17" s="126">
        <f>IF(B17="","",COUNTA(B$7:B17))</f>
        <v>10</v>
      </c>
      <c r="B17" s="126" t="s">
        <v>1658</v>
      </c>
      <c r="C17" s="126" t="s">
        <v>1659</v>
      </c>
      <c r="D17" s="126">
        <v>2020.06</v>
      </c>
      <c r="E17" s="126" t="s">
        <v>1660</v>
      </c>
      <c r="F17" s="127" t="s">
        <v>1661</v>
      </c>
      <c r="G17" s="128" t="s">
        <v>33</v>
      </c>
      <c r="H17" s="128"/>
      <c r="I17" s="128"/>
      <c r="J17" s="128"/>
      <c r="K17" s="126">
        <v>81</v>
      </c>
      <c r="L17" s="126" t="s">
        <v>34</v>
      </c>
      <c r="M17" s="139">
        <f t="shared" si="1"/>
        <v>10</v>
      </c>
      <c r="N17" s="140">
        <v>10</v>
      </c>
      <c r="O17" s="140" t="s">
        <v>984</v>
      </c>
      <c r="P17" s="140"/>
      <c r="Q17" s="140" t="s">
        <v>984</v>
      </c>
      <c r="R17" s="128">
        <v>21305</v>
      </c>
      <c r="S17" s="128">
        <v>2130505</v>
      </c>
      <c r="T17" s="128" t="s">
        <v>35</v>
      </c>
      <c r="U17" s="142">
        <v>0</v>
      </c>
      <c r="V17" s="126" t="s">
        <v>1247</v>
      </c>
      <c r="W17" s="128">
        <v>10</v>
      </c>
    </row>
    <row r="18" ht="31" customHeight="1" spans="1:23">
      <c r="A18" s="126">
        <f>IF(B18="","",COUNTA(B$7:B18))</f>
        <v>11</v>
      </c>
      <c r="B18" s="126" t="s">
        <v>1662</v>
      </c>
      <c r="C18" s="126" t="s">
        <v>1663</v>
      </c>
      <c r="D18" s="126">
        <v>2020.07</v>
      </c>
      <c r="E18" s="126" t="s">
        <v>1664</v>
      </c>
      <c r="F18" s="127" t="s">
        <v>1665</v>
      </c>
      <c r="G18" s="128" t="s">
        <v>33</v>
      </c>
      <c r="H18" s="128"/>
      <c r="I18" s="128"/>
      <c r="J18" s="128"/>
      <c r="K18" s="126">
        <v>60</v>
      </c>
      <c r="L18" s="126" t="s">
        <v>34</v>
      </c>
      <c r="M18" s="139">
        <f t="shared" si="1"/>
        <v>1900</v>
      </c>
      <c r="N18" s="140">
        <v>1900</v>
      </c>
      <c r="O18" s="140" t="s">
        <v>984</v>
      </c>
      <c r="P18" s="140"/>
      <c r="Q18" s="140" t="s">
        <v>984</v>
      </c>
      <c r="R18" s="128">
        <v>21305</v>
      </c>
      <c r="S18" s="128">
        <v>2130504</v>
      </c>
      <c r="T18" s="128" t="s">
        <v>35</v>
      </c>
      <c r="U18" s="142">
        <v>0</v>
      </c>
      <c r="V18" s="126" t="s">
        <v>1247</v>
      </c>
      <c r="W18" s="128">
        <v>1257.68076</v>
      </c>
    </row>
    <row r="19" ht="31" customHeight="1" spans="1:23">
      <c r="A19" s="126">
        <f>IF(B19="","",COUNTA(B$7:B19))</f>
        <v>12</v>
      </c>
      <c r="B19" s="126" t="s">
        <v>1666</v>
      </c>
      <c r="C19" s="126" t="s">
        <v>1667</v>
      </c>
      <c r="D19" s="126">
        <v>2020.07</v>
      </c>
      <c r="E19" s="126" t="s">
        <v>1664</v>
      </c>
      <c r="F19" s="127" t="s">
        <v>1668</v>
      </c>
      <c r="G19" s="128" t="s">
        <v>33</v>
      </c>
      <c r="H19" s="128"/>
      <c r="I19" s="128"/>
      <c r="J19" s="128"/>
      <c r="K19" s="126">
        <v>100</v>
      </c>
      <c r="L19" s="126" t="s">
        <v>34</v>
      </c>
      <c r="M19" s="139">
        <f t="shared" si="1"/>
        <v>3100</v>
      </c>
      <c r="N19" s="140">
        <v>3100</v>
      </c>
      <c r="O19" s="140" t="s">
        <v>984</v>
      </c>
      <c r="P19" s="140"/>
      <c r="Q19" s="140" t="s">
        <v>984</v>
      </c>
      <c r="R19" s="128">
        <v>21305</v>
      </c>
      <c r="S19" s="128">
        <v>2130504</v>
      </c>
      <c r="T19" s="128" t="s">
        <v>35</v>
      </c>
      <c r="U19" s="142">
        <v>0</v>
      </c>
      <c r="V19" s="126" t="s">
        <v>1247</v>
      </c>
      <c r="W19" s="128">
        <v>2302.68</v>
      </c>
    </row>
    <row r="20" ht="31" customHeight="1" spans="1:23">
      <c r="A20" s="126">
        <f>IF(B20="","",COUNTA(B$7:B20))</f>
        <v>13</v>
      </c>
      <c r="B20" s="126" t="s">
        <v>1669</v>
      </c>
      <c r="C20" s="126" t="s">
        <v>1670</v>
      </c>
      <c r="D20" s="126">
        <v>2020.06</v>
      </c>
      <c r="E20" s="126" t="s">
        <v>1671</v>
      </c>
      <c r="F20" s="127" t="s">
        <v>1672</v>
      </c>
      <c r="G20" s="128" t="s">
        <v>33</v>
      </c>
      <c r="H20" s="128"/>
      <c r="I20" s="128"/>
      <c r="J20" s="128"/>
      <c r="K20" s="126">
        <v>191</v>
      </c>
      <c r="L20" s="126" t="s">
        <v>36</v>
      </c>
      <c r="M20" s="139">
        <f t="shared" si="1"/>
        <v>3000</v>
      </c>
      <c r="N20" s="140" t="s">
        <v>984</v>
      </c>
      <c r="O20" s="140">
        <v>3000</v>
      </c>
      <c r="P20" s="140"/>
      <c r="Q20" s="140" t="s">
        <v>984</v>
      </c>
      <c r="R20" s="128">
        <v>21305</v>
      </c>
      <c r="S20" s="128">
        <v>2130504</v>
      </c>
      <c r="T20" s="128" t="s">
        <v>35</v>
      </c>
      <c r="U20" s="142">
        <v>0</v>
      </c>
      <c r="V20" s="126" t="s">
        <v>1247</v>
      </c>
      <c r="W20" s="128">
        <v>2450.050248</v>
      </c>
    </row>
    <row r="21" ht="31" customHeight="1" spans="1:23">
      <c r="A21" s="126">
        <f>IF(B21="","",COUNTA(B$7:B21))</f>
        <v>14</v>
      </c>
      <c r="B21" s="126" t="s">
        <v>1673</v>
      </c>
      <c r="C21" s="126" t="s">
        <v>1640</v>
      </c>
      <c r="D21" s="126">
        <v>2020.06</v>
      </c>
      <c r="E21" s="126" t="s">
        <v>1674</v>
      </c>
      <c r="F21" s="127" t="s">
        <v>1675</v>
      </c>
      <c r="G21" s="128" t="s">
        <v>33</v>
      </c>
      <c r="H21" s="128"/>
      <c r="I21" s="128"/>
      <c r="J21" s="128"/>
      <c r="K21" s="126">
        <v>10</v>
      </c>
      <c r="L21" s="126" t="s">
        <v>34</v>
      </c>
      <c r="M21" s="139">
        <f t="shared" si="1"/>
        <v>70</v>
      </c>
      <c r="N21" s="140">
        <v>70</v>
      </c>
      <c r="O21" s="140" t="s">
        <v>984</v>
      </c>
      <c r="P21" s="140"/>
      <c r="Q21" s="140" t="s">
        <v>984</v>
      </c>
      <c r="R21" s="128">
        <v>21305</v>
      </c>
      <c r="S21" s="128">
        <v>2130504</v>
      </c>
      <c r="T21" s="128" t="s">
        <v>35</v>
      </c>
      <c r="U21" s="142">
        <v>0</v>
      </c>
      <c r="V21" s="126" t="s">
        <v>1247</v>
      </c>
      <c r="W21" s="128">
        <v>62.567173</v>
      </c>
    </row>
    <row r="22" ht="31" customHeight="1" spans="1:23">
      <c r="A22" s="129">
        <f>IF(B22="","",COUNTA(B$7:B22))</f>
        <v>15</v>
      </c>
      <c r="B22" s="129" t="s">
        <v>1676</v>
      </c>
      <c r="C22" s="129" t="s">
        <v>1677</v>
      </c>
      <c r="D22" s="129">
        <v>2020.06</v>
      </c>
      <c r="E22" s="129" t="s">
        <v>1637</v>
      </c>
      <c r="F22" s="130" t="s">
        <v>1678</v>
      </c>
      <c r="G22" s="131" t="s">
        <v>33</v>
      </c>
      <c r="H22" s="128"/>
      <c r="I22" s="128"/>
      <c r="J22" s="128"/>
      <c r="K22" s="129">
        <v>2000</v>
      </c>
      <c r="L22" s="126" t="s">
        <v>277</v>
      </c>
      <c r="M22" s="139">
        <f t="shared" si="1"/>
        <v>230</v>
      </c>
      <c r="N22" s="140" t="s">
        <v>984</v>
      </c>
      <c r="O22" s="140">
        <v>230</v>
      </c>
      <c r="P22" s="140"/>
      <c r="Q22" s="140" t="s">
        <v>984</v>
      </c>
      <c r="R22" s="128">
        <v>2130701</v>
      </c>
      <c r="S22" s="128">
        <v>2130504</v>
      </c>
      <c r="T22" s="128" t="s">
        <v>59</v>
      </c>
      <c r="U22" s="143">
        <v>1</v>
      </c>
      <c r="V22" s="126" t="s">
        <v>1247</v>
      </c>
      <c r="W22" s="128">
        <v>204.030275</v>
      </c>
    </row>
    <row r="23" ht="31" customHeight="1" spans="1:23">
      <c r="A23" s="134"/>
      <c r="B23" s="134"/>
      <c r="C23" s="134"/>
      <c r="D23" s="134"/>
      <c r="E23" s="134"/>
      <c r="F23" s="135"/>
      <c r="G23" s="131" t="s">
        <v>33</v>
      </c>
      <c r="H23" s="128"/>
      <c r="I23" s="128"/>
      <c r="J23" s="128"/>
      <c r="K23" s="134"/>
      <c r="L23" s="126" t="s">
        <v>277</v>
      </c>
      <c r="M23" s="139">
        <f t="shared" si="1"/>
        <v>14</v>
      </c>
      <c r="N23" s="140" t="s">
        <v>984</v>
      </c>
      <c r="O23" s="140">
        <v>14</v>
      </c>
      <c r="P23" s="140"/>
      <c r="Q23" s="140" t="s">
        <v>984</v>
      </c>
      <c r="R23" s="128">
        <v>2130701</v>
      </c>
      <c r="S23" s="128">
        <v>2130504</v>
      </c>
      <c r="T23" s="128" t="s">
        <v>59</v>
      </c>
      <c r="U23" s="134"/>
      <c r="V23" s="126" t="s">
        <v>1247</v>
      </c>
      <c r="W23" s="128">
        <v>0</v>
      </c>
    </row>
    <row r="24" ht="31" customHeight="1" spans="1:23">
      <c r="A24" s="134"/>
      <c r="B24" s="134"/>
      <c r="C24" s="134"/>
      <c r="D24" s="134"/>
      <c r="E24" s="134"/>
      <c r="F24" s="135"/>
      <c r="G24" s="131" t="s">
        <v>33</v>
      </c>
      <c r="H24" s="128"/>
      <c r="I24" s="128"/>
      <c r="J24" s="128"/>
      <c r="K24" s="134"/>
      <c r="L24" s="126" t="s">
        <v>277</v>
      </c>
      <c r="M24" s="139">
        <f t="shared" si="1"/>
        <v>72</v>
      </c>
      <c r="N24" s="140" t="s">
        <v>984</v>
      </c>
      <c r="O24" s="140">
        <v>72</v>
      </c>
      <c r="P24" s="140"/>
      <c r="Q24" s="140" t="s">
        <v>984</v>
      </c>
      <c r="R24" s="128">
        <v>2130706</v>
      </c>
      <c r="S24" s="128">
        <v>2130504</v>
      </c>
      <c r="T24" s="128" t="s">
        <v>59</v>
      </c>
      <c r="U24" s="134"/>
      <c r="V24" s="126" t="s">
        <v>1247</v>
      </c>
      <c r="W24" s="128">
        <v>72</v>
      </c>
    </row>
    <row r="25" ht="31" customHeight="1" spans="1:23">
      <c r="A25" s="134"/>
      <c r="B25" s="134"/>
      <c r="C25" s="134"/>
      <c r="D25" s="134"/>
      <c r="E25" s="134"/>
      <c r="F25" s="135"/>
      <c r="G25" s="131" t="s">
        <v>33</v>
      </c>
      <c r="H25" s="128"/>
      <c r="I25" s="128"/>
      <c r="J25" s="128"/>
      <c r="K25" s="134"/>
      <c r="L25" s="126" t="s">
        <v>114</v>
      </c>
      <c r="M25" s="139">
        <f t="shared" si="1"/>
        <v>177</v>
      </c>
      <c r="N25" s="140" t="s">
        <v>984</v>
      </c>
      <c r="O25" s="140">
        <v>177</v>
      </c>
      <c r="P25" s="140"/>
      <c r="Q25" s="140" t="s">
        <v>984</v>
      </c>
      <c r="R25" s="128">
        <v>2130199</v>
      </c>
      <c r="S25" s="128">
        <v>2130504</v>
      </c>
      <c r="T25" s="128" t="s">
        <v>59</v>
      </c>
      <c r="U25" s="134"/>
      <c r="V25" s="126" t="s">
        <v>1247</v>
      </c>
      <c r="W25" s="128">
        <v>177</v>
      </c>
    </row>
    <row r="26" ht="31" customHeight="1" spans="1:23">
      <c r="A26" s="132"/>
      <c r="B26" s="132"/>
      <c r="C26" s="132"/>
      <c r="D26" s="132"/>
      <c r="E26" s="132"/>
      <c r="F26" s="133"/>
      <c r="G26" s="131" t="s">
        <v>33</v>
      </c>
      <c r="H26" s="128"/>
      <c r="I26" s="128"/>
      <c r="J26" s="128"/>
      <c r="K26" s="132"/>
      <c r="L26" s="126" t="s">
        <v>275</v>
      </c>
      <c r="M26" s="139">
        <f t="shared" si="1"/>
        <v>30</v>
      </c>
      <c r="N26" s="140" t="s">
        <v>984</v>
      </c>
      <c r="O26" s="140">
        <v>30</v>
      </c>
      <c r="P26" s="140"/>
      <c r="Q26" s="140" t="s">
        <v>984</v>
      </c>
      <c r="R26" s="128">
        <v>2130106</v>
      </c>
      <c r="S26" s="128">
        <v>2130504</v>
      </c>
      <c r="T26" s="128" t="s">
        <v>59</v>
      </c>
      <c r="U26" s="132"/>
      <c r="V26" s="126" t="s">
        <v>1247</v>
      </c>
      <c r="W26" s="128">
        <v>22.097539</v>
      </c>
    </row>
    <row r="27" ht="31" customHeight="1" spans="1:23">
      <c r="A27" s="126">
        <f>IF(B27="","",COUNTA(B$7:B27))</f>
        <v>16</v>
      </c>
      <c r="B27" s="126" t="s">
        <v>1679</v>
      </c>
      <c r="C27" s="126" t="s">
        <v>1680</v>
      </c>
      <c r="D27" s="126">
        <v>2020.06</v>
      </c>
      <c r="E27" s="126" t="s">
        <v>1637</v>
      </c>
      <c r="F27" s="127" t="s">
        <v>1681</v>
      </c>
      <c r="G27" s="128" t="s">
        <v>33</v>
      </c>
      <c r="H27" s="128"/>
      <c r="I27" s="128"/>
      <c r="J27" s="128"/>
      <c r="K27" s="126">
        <v>35</v>
      </c>
      <c r="L27" s="126" t="s">
        <v>36</v>
      </c>
      <c r="M27" s="139">
        <f t="shared" si="1"/>
        <v>35</v>
      </c>
      <c r="N27" s="140" t="s">
        <v>984</v>
      </c>
      <c r="O27" s="140">
        <v>35</v>
      </c>
      <c r="P27" s="140"/>
      <c r="Q27" s="140" t="s">
        <v>984</v>
      </c>
      <c r="R27" s="128">
        <v>21305</v>
      </c>
      <c r="S27" s="128">
        <v>2130505</v>
      </c>
      <c r="T27" s="128" t="s">
        <v>35</v>
      </c>
      <c r="U27" s="142">
        <v>0</v>
      </c>
      <c r="V27" s="126" t="s">
        <v>1247</v>
      </c>
      <c r="W27" s="128">
        <v>35</v>
      </c>
    </row>
    <row r="28" ht="31" customHeight="1" spans="1:23">
      <c r="A28" s="126">
        <f>IF(B28="","",COUNTA(B$7:B28))</f>
        <v>17</v>
      </c>
      <c r="B28" s="126" t="s">
        <v>1682</v>
      </c>
      <c r="C28" s="126" t="s">
        <v>1683</v>
      </c>
      <c r="D28" s="126">
        <v>2020.06</v>
      </c>
      <c r="E28" s="126" t="s">
        <v>1660</v>
      </c>
      <c r="F28" s="127" t="s">
        <v>1684</v>
      </c>
      <c r="G28" s="128" t="s">
        <v>33</v>
      </c>
      <c r="H28" s="128"/>
      <c r="I28" s="128"/>
      <c r="J28" s="128"/>
      <c r="K28" s="126">
        <v>24</v>
      </c>
      <c r="L28" s="126" t="s">
        <v>50</v>
      </c>
      <c r="M28" s="139">
        <f t="shared" si="1"/>
        <v>398</v>
      </c>
      <c r="N28" s="140">
        <v>398</v>
      </c>
      <c r="O28" s="140" t="s">
        <v>984</v>
      </c>
      <c r="P28" s="140"/>
      <c r="Q28" s="140" t="s">
        <v>984</v>
      </c>
      <c r="R28" s="128">
        <v>21305</v>
      </c>
      <c r="S28" s="128">
        <v>2130504</v>
      </c>
      <c r="T28" s="128" t="s">
        <v>35</v>
      </c>
      <c r="U28" s="142">
        <v>0</v>
      </c>
      <c r="V28" s="126" t="s">
        <v>1247</v>
      </c>
      <c r="W28" s="128">
        <v>319.378542</v>
      </c>
    </row>
    <row r="29" ht="31" customHeight="1" spans="1:23">
      <c r="A29" s="126">
        <f>IF(B29="","",COUNTA(B$7:B29))</f>
        <v>18</v>
      </c>
      <c r="B29" s="126" t="s">
        <v>1685</v>
      </c>
      <c r="C29" s="126" t="s">
        <v>1686</v>
      </c>
      <c r="D29" s="126">
        <v>2020.06</v>
      </c>
      <c r="E29" s="126" t="s">
        <v>1687</v>
      </c>
      <c r="F29" s="127" t="s">
        <v>1688</v>
      </c>
      <c r="G29" s="128" t="s">
        <v>33</v>
      </c>
      <c r="H29" s="128"/>
      <c r="I29" s="128"/>
      <c r="J29" s="128"/>
      <c r="K29" s="126">
        <v>10</v>
      </c>
      <c r="L29" s="126" t="s">
        <v>34</v>
      </c>
      <c r="M29" s="139">
        <f t="shared" si="1"/>
        <v>80</v>
      </c>
      <c r="N29" s="140">
        <v>80</v>
      </c>
      <c r="O29" s="140" t="s">
        <v>984</v>
      </c>
      <c r="P29" s="140"/>
      <c r="Q29" s="140" t="s">
        <v>984</v>
      </c>
      <c r="R29" s="128">
        <v>21305</v>
      </c>
      <c r="S29" s="128">
        <v>2130504</v>
      </c>
      <c r="T29" s="128" t="s">
        <v>35</v>
      </c>
      <c r="U29" s="142">
        <v>0</v>
      </c>
      <c r="V29" s="126" t="s">
        <v>1247</v>
      </c>
      <c r="W29" s="128">
        <v>70.145058</v>
      </c>
    </row>
    <row r="30" ht="31" customHeight="1" spans="1:23">
      <c r="A30" s="126">
        <f>IF(B30="","",COUNTA(B$7:B30))</f>
        <v>19</v>
      </c>
      <c r="B30" s="126" t="s">
        <v>1689</v>
      </c>
      <c r="C30" s="126" t="s">
        <v>1690</v>
      </c>
      <c r="D30" s="126">
        <v>2020.06</v>
      </c>
      <c r="E30" s="126" t="s">
        <v>1691</v>
      </c>
      <c r="F30" s="127" t="s">
        <v>1692</v>
      </c>
      <c r="G30" s="128" t="s">
        <v>33</v>
      </c>
      <c r="H30" s="128"/>
      <c r="I30" s="128"/>
      <c r="J30" s="128"/>
      <c r="K30" s="126">
        <v>30</v>
      </c>
      <c r="L30" s="126" t="s">
        <v>34</v>
      </c>
      <c r="M30" s="139">
        <f t="shared" si="1"/>
        <v>840</v>
      </c>
      <c r="N30" s="140">
        <v>840</v>
      </c>
      <c r="O30" s="140" t="s">
        <v>984</v>
      </c>
      <c r="P30" s="140"/>
      <c r="Q30" s="140" t="s">
        <v>984</v>
      </c>
      <c r="R30" s="128">
        <v>21305</v>
      </c>
      <c r="S30" s="128">
        <v>2130504</v>
      </c>
      <c r="T30" s="128" t="s">
        <v>35</v>
      </c>
      <c r="U30" s="142">
        <v>0</v>
      </c>
      <c r="V30" s="126" t="s">
        <v>1247</v>
      </c>
      <c r="W30" s="128">
        <v>647.562681</v>
      </c>
    </row>
    <row r="31" ht="31" customHeight="1" spans="1:23">
      <c r="A31" s="126">
        <f>IF(B31="","",COUNTA(B$7:B31))</f>
        <v>20</v>
      </c>
      <c r="B31" s="126" t="s">
        <v>1693</v>
      </c>
      <c r="C31" s="126" t="s">
        <v>1683</v>
      </c>
      <c r="D31" s="126">
        <v>2020.06</v>
      </c>
      <c r="E31" s="126" t="s">
        <v>1660</v>
      </c>
      <c r="F31" s="127" t="s">
        <v>1694</v>
      </c>
      <c r="G31" s="128" t="s">
        <v>33</v>
      </c>
      <c r="H31" s="128"/>
      <c r="I31" s="128"/>
      <c r="J31" s="128"/>
      <c r="K31" s="126">
        <v>15</v>
      </c>
      <c r="L31" s="126" t="s">
        <v>34</v>
      </c>
      <c r="M31" s="139">
        <f t="shared" si="1"/>
        <v>170</v>
      </c>
      <c r="N31" s="140">
        <v>170</v>
      </c>
      <c r="O31" s="140" t="s">
        <v>984</v>
      </c>
      <c r="P31" s="140"/>
      <c r="Q31" s="140" t="s">
        <v>984</v>
      </c>
      <c r="R31" s="128">
        <v>21305</v>
      </c>
      <c r="S31" s="128">
        <v>2130504</v>
      </c>
      <c r="T31" s="128" t="s">
        <v>35</v>
      </c>
      <c r="U31" s="142">
        <v>0</v>
      </c>
      <c r="V31" s="126" t="s">
        <v>1247</v>
      </c>
      <c r="W31" s="128">
        <v>115.327438</v>
      </c>
    </row>
    <row r="32" ht="31" customHeight="1" spans="1:23">
      <c r="A32" s="126">
        <f>IF(B32="","",COUNTA(B$7:B32))</f>
        <v>21</v>
      </c>
      <c r="B32" s="126" t="s">
        <v>1695</v>
      </c>
      <c r="C32" s="126" t="s">
        <v>1696</v>
      </c>
      <c r="D32" s="126">
        <v>2020.06</v>
      </c>
      <c r="E32" s="126" t="s">
        <v>1697</v>
      </c>
      <c r="F32" s="127" t="s">
        <v>1698</v>
      </c>
      <c r="G32" s="128" t="s">
        <v>33</v>
      </c>
      <c r="H32" s="128"/>
      <c r="I32" s="128"/>
      <c r="J32" s="128"/>
      <c r="K32" s="126">
        <v>6</v>
      </c>
      <c r="L32" s="126" t="s">
        <v>34</v>
      </c>
      <c r="M32" s="139">
        <f t="shared" si="1"/>
        <v>80</v>
      </c>
      <c r="N32" s="140">
        <v>80</v>
      </c>
      <c r="O32" s="140" t="s">
        <v>984</v>
      </c>
      <c r="P32" s="140"/>
      <c r="Q32" s="140" t="s">
        <v>984</v>
      </c>
      <c r="R32" s="128">
        <v>21305</v>
      </c>
      <c r="S32" s="128">
        <v>2130504</v>
      </c>
      <c r="T32" s="128" t="s">
        <v>35</v>
      </c>
      <c r="U32" s="142">
        <v>0</v>
      </c>
      <c r="V32" s="126" t="s">
        <v>1247</v>
      </c>
      <c r="W32" s="128">
        <v>69.721242</v>
      </c>
    </row>
    <row r="33" ht="31" customHeight="1" spans="1:23">
      <c r="A33" s="126">
        <f>IF(B33="","",COUNTA(B$7:B33))</f>
        <v>22</v>
      </c>
      <c r="B33" s="126" t="s">
        <v>1699</v>
      </c>
      <c r="C33" s="126" t="s">
        <v>1700</v>
      </c>
      <c r="D33" s="126">
        <v>2020.07</v>
      </c>
      <c r="E33" s="126" t="s">
        <v>1701</v>
      </c>
      <c r="F33" s="127" t="s">
        <v>1702</v>
      </c>
      <c r="G33" s="128" t="s">
        <v>33</v>
      </c>
      <c r="H33" s="128"/>
      <c r="I33" s="128"/>
      <c r="J33" s="128"/>
      <c r="K33" s="126">
        <v>40</v>
      </c>
      <c r="L33" s="126" t="s">
        <v>34</v>
      </c>
      <c r="M33" s="139">
        <f t="shared" si="1"/>
        <v>800</v>
      </c>
      <c r="N33" s="140">
        <v>800</v>
      </c>
      <c r="O33" s="140" t="s">
        <v>984</v>
      </c>
      <c r="P33" s="140"/>
      <c r="Q33" s="140" t="s">
        <v>984</v>
      </c>
      <c r="R33" s="128">
        <v>21305</v>
      </c>
      <c r="S33" s="128">
        <v>2130504</v>
      </c>
      <c r="T33" s="128" t="s">
        <v>35</v>
      </c>
      <c r="U33" s="145">
        <v>0</v>
      </c>
      <c r="V33" s="126" t="s">
        <v>1247</v>
      </c>
      <c r="W33" s="128">
        <v>495.660245</v>
      </c>
    </row>
    <row r="34" ht="31" customHeight="1" spans="1:23">
      <c r="A34" s="126">
        <f>IF(B34="","",COUNTA(B$7:B34))</f>
        <v>23</v>
      </c>
      <c r="B34" s="126" t="s">
        <v>1703</v>
      </c>
      <c r="C34" s="126" t="s">
        <v>1704</v>
      </c>
      <c r="D34" s="126">
        <v>2020.07</v>
      </c>
      <c r="E34" s="126" t="s">
        <v>1697</v>
      </c>
      <c r="F34" s="127" t="s">
        <v>1705</v>
      </c>
      <c r="G34" s="128" t="s">
        <v>33</v>
      </c>
      <c r="H34" s="128"/>
      <c r="I34" s="128"/>
      <c r="J34" s="128"/>
      <c r="K34" s="126">
        <v>20</v>
      </c>
      <c r="L34" s="126" t="s">
        <v>34</v>
      </c>
      <c r="M34" s="139">
        <f t="shared" si="1"/>
        <v>300</v>
      </c>
      <c r="N34" s="140">
        <v>300</v>
      </c>
      <c r="O34" s="140" t="s">
        <v>984</v>
      </c>
      <c r="P34" s="140"/>
      <c r="Q34" s="140" t="s">
        <v>984</v>
      </c>
      <c r="R34" s="128">
        <v>21305</v>
      </c>
      <c r="S34" s="128">
        <v>2130504</v>
      </c>
      <c r="T34" s="128" t="s">
        <v>35</v>
      </c>
      <c r="U34" s="145">
        <v>0</v>
      </c>
      <c r="V34" s="126" t="s">
        <v>1247</v>
      </c>
      <c r="W34" s="128">
        <v>190.331844</v>
      </c>
    </row>
    <row r="35" ht="31" customHeight="1" spans="1:23">
      <c r="A35" s="126">
        <f>IF(B35="","",COUNTA(B$7:B35))</f>
        <v>24</v>
      </c>
      <c r="B35" s="126" t="s">
        <v>1706</v>
      </c>
      <c r="C35" s="126" t="s">
        <v>1667</v>
      </c>
      <c r="D35" s="126">
        <v>2020.07</v>
      </c>
      <c r="E35" s="126" t="s">
        <v>1707</v>
      </c>
      <c r="F35" s="127" t="s">
        <v>1708</v>
      </c>
      <c r="G35" s="128" t="s">
        <v>33</v>
      </c>
      <c r="H35" s="128"/>
      <c r="I35" s="128"/>
      <c r="J35" s="128"/>
      <c r="K35" s="126">
        <v>80</v>
      </c>
      <c r="L35" s="126" t="s">
        <v>34</v>
      </c>
      <c r="M35" s="139">
        <f t="shared" si="1"/>
        <v>1875</v>
      </c>
      <c r="N35" s="140">
        <v>1875</v>
      </c>
      <c r="O35" s="140" t="s">
        <v>984</v>
      </c>
      <c r="P35" s="140"/>
      <c r="Q35" s="140" t="s">
        <v>984</v>
      </c>
      <c r="R35" s="128">
        <v>21305</v>
      </c>
      <c r="S35" s="128">
        <v>2130504</v>
      </c>
      <c r="T35" s="128" t="s">
        <v>35</v>
      </c>
      <c r="U35" s="145">
        <v>0</v>
      </c>
      <c r="V35" s="126" t="s">
        <v>1247</v>
      </c>
      <c r="W35" s="128">
        <v>17.6255</v>
      </c>
    </row>
    <row r="36" ht="31" customHeight="1" spans="1:23">
      <c r="A36" s="126">
        <f>IF(B36="","",COUNTA(B$7:B36))</f>
        <v>25</v>
      </c>
      <c r="B36" s="126" t="s">
        <v>1709</v>
      </c>
      <c r="C36" s="126" t="s">
        <v>1659</v>
      </c>
      <c r="D36" s="126">
        <v>2020.07</v>
      </c>
      <c r="E36" s="126" t="s">
        <v>1660</v>
      </c>
      <c r="F36" s="127" t="s">
        <v>1710</v>
      </c>
      <c r="G36" s="128" t="s">
        <v>33</v>
      </c>
      <c r="H36" s="128"/>
      <c r="I36" s="128"/>
      <c r="J36" s="128"/>
      <c r="K36" s="126">
        <v>61</v>
      </c>
      <c r="L36" s="126" t="s">
        <v>34</v>
      </c>
      <c r="M36" s="139">
        <f t="shared" si="1"/>
        <v>10</v>
      </c>
      <c r="N36" s="140">
        <v>10</v>
      </c>
      <c r="O36" s="140" t="s">
        <v>984</v>
      </c>
      <c r="P36" s="140"/>
      <c r="Q36" s="140" t="s">
        <v>984</v>
      </c>
      <c r="R36" s="128">
        <v>21305</v>
      </c>
      <c r="S36" s="128">
        <v>2130505</v>
      </c>
      <c r="T36" s="128" t="s">
        <v>35</v>
      </c>
      <c r="U36" s="145">
        <v>0</v>
      </c>
      <c r="V36" s="126" t="s">
        <v>1247</v>
      </c>
      <c r="W36" s="128">
        <v>10</v>
      </c>
    </row>
    <row r="37" ht="31" customHeight="1" spans="1:23">
      <c r="A37" s="126">
        <f>IF(B37="","",COUNTA(B$7:B37))</f>
        <v>26</v>
      </c>
      <c r="B37" s="126" t="s">
        <v>1711</v>
      </c>
      <c r="C37" s="126" t="s">
        <v>1712</v>
      </c>
      <c r="D37" s="126">
        <v>2020.07</v>
      </c>
      <c r="E37" s="126" t="s">
        <v>1637</v>
      </c>
      <c r="F37" s="127" t="s">
        <v>1713</v>
      </c>
      <c r="G37" s="128" t="s">
        <v>33</v>
      </c>
      <c r="H37" s="128"/>
      <c r="I37" s="128"/>
      <c r="J37" s="128"/>
      <c r="K37" s="126">
        <v>129</v>
      </c>
      <c r="L37" s="126" t="s">
        <v>34</v>
      </c>
      <c r="M37" s="139">
        <f t="shared" si="1"/>
        <v>130</v>
      </c>
      <c r="N37" s="140">
        <v>130</v>
      </c>
      <c r="O37" s="140" t="s">
        <v>984</v>
      </c>
      <c r="P37" s="140"/>
      <c r="Q37" s="140" t="s">
        <v>984</v>
      </c>
      <c r="R37" s="128">
        <v>21305</v>
      </c>
      <c r="S37" s="128">
        <v>2130505</v>
      </c>
      <c r="T37" s="128" t="s">
        <v>35</v>
      </c>
      <c r="U37" s="145">
        <v>0</v>
      </c>
      <c r="V37" s="126" t="s">
        <v>1247</v>
      </c>
      <c r="W37" s="128">
        <v>117</v>
      </c>
    </row>
    <row r="38" ht="31" customHeight="1" spans="1:23">
      <c r="A38" s="126">
        <f>IF(B38="","",COUNTA(B$7:B38))</f>
        <v>27</v>
      </c>
      <c r="B38" s="126" t="s">
        <v>1714</v>
      </c>
      <c r="C38" s="126" t="s">
        <v>1715</v>
      </c>
      <c r="D38" s="126">
        <v>2020.07</v>
      </c>
      <c r="E38" s="126" t="s">
        <v>31</v>
      </c>
      <c r="F38" s="127" t="s">
        <v>1716</v>
      </c>
      <c r="G38" s="128" t="s">
        <v>33</v>
      </c>
      <c r="H38" s="128"/>
      <c r="I38" s="128"/>
      <c r="J38" s="128"/>
      <c r="K38" s="126">
        <v>70</v>
      </c>
      <c r="L38" s="126" t="s">
        <v>34</v>
      </c>
      <c r="M38" s="139">
        <f t="shared" si="1"/>
        <v>2883.5</v>
      </c>
      <c r="N38" s="140">
        <v>2883.5</v>
      </c>
      <c r="O38" s="140" t="s">
        <v>984</v>
      </c>
      <c r="P38" s="140"/>
      <c r="Q38" s="140" t="s">
        <v>984</v>
      </c>
      <c r="R38" s="128">
        <v>21305</v>
      </c>
      <c r="S38" s="128">
        <v>2130504</v>
      </c>
      <c r="T38" s="128" t="s">
        <v>35</v>
      </c>
      <c r="U38" s="145">
        <v>0</v>
      </c>
      <c r="V38" s="126" t="s">
        <v>1247</v>
      </c>
      <c r="W38" s="128">
        <v>2218.304388</v>
      </c>
    </row>
    <row r="39" ht="31" customHeight="1" spans="1:23">
      <c r="A39" s="126">
        <f>IF(B39="","",COUNTA(B$7:B39))</f>
        <v>28</v>
      </c>
      <c r="B39" s="126" t="s">
        <v>1717</v>
      </c>
      <c r="C39" s="126" t="s">
        <v>1718</v>
      </c>
      <c r="D39" s="126">
        <v>2020.07</v>
      </c>
      <c r="E39" s="126" t="s">
        <v>31</v>
      </c>
      <c r="F39" s="127" t="s">
        <v>1719</v>
      </c>
      <c r="G39" s="128" t="s">
        <v>33</v>
      </c>
      <c r="H39" s="128"/>
      <c r="I39" s="128"/>
      <c r="J39" s="128"/>
      <c r="K39" s="126">
        <v>98</v>
      </c>
      <c r="L39" s="126" t="s">
        <v>113</v>
      </c>
      <c r="M39" s="139">
        <f t="shared" si="1"/>
        <v>594.42</v>
      </c>
      <c r="N39" s="140" t="s">
        <v>984</v>
      </c>
      <c r="O39" s="140">
        <v>594.42</v>
      </c>
      <c r="P39" s="140"/>
      <c r="Q39" s="140" t="s">
        <v>984</v>
      </c>
      <c r="R39" s="128"/>
      <c r="S39" s="128">
        <v>2130504</v>
      </c>
      <c r="T39" s="128" t="s">
        <v>59</v>
      </c>
      <c r="U39" s="146">
        <v>1</v>
      </c>
      <c r="V39" s="126" t="s">
        <v>1247</v>
      </c>
      <c r="W39" s="128">
        <v>236.193698</v>
      </c>
    </row>
    <row r="40" ht="31" customHeight="1" spans="1:23">
      <c r="A40" s="126">
        <f>IF(B40="","",COUNTA(B$7:B40))</f>
        <v>29</v>
      </c>
      <c r="B40" s="126" t="s">
        <v>1720</v>
      </c>
      <c r="C40" s="126" t="s">
        <v>1721</v>
      </c>
      <c r="D40" s="126">
        <v>2020.07</v>
      </c>
      <c r="E40" s="126" t="s">
        <v>1722</v>
      </c>
      <c r="F40" s="127" t="s">
        <v>1723</v>
      </c>
      <c r="G40" s="128" t="s">
        <v>33</v>
      </c>
      <c r="H40" s="128"/>
      <c r="I40" s="128"/>
      <c r="J40" s="128"/>
      <c r="K40" s="126">
        <v>7</v>
      </c>
      <c r="L40" s="126" t="s">
        <v>34</v>
      </c>
      <c r="M40" s="139">
        <f t="shared" si="1"/>
        <v>140</v>
      </c>
      <c r="N40" s="140">
        <v>140</v>
      </c>
      <c r="O40" s="140" t="s">
        <v>984</v>
      </c>
      <c r="P40" s="140"/>
      <c r="Q40" s="140" t="s">
        <v>984</v>
      </c>
      <c r="R40" s="128">
        <v>21305</v>
      </c>
      <c r="S40" s="128">
        <v>2130504</v>
      </c>
      <c r="T40" s="128" t="s">
        <v>35</v>
      </c>
      <c r="U40" s="145">
        <v>0</v>
      </c>
      <c r="V40" s="126" t="s">
        <v>1247</v>
      </c>
      <c r="W40" s="128">
        <v>68.17</v>
      </c>
    </row>
    <row r="41" ht="31" customHeight="1" spans="1:23">
      <c r="A41" s="129">
        <f>IF(B41="","",COUNTA(B$7:B41))</f>
        <v>30</v>
      </c>
      <c r="B41" s="129" t="s">
        <v>1724</v>
      </c>
      <c r="C41" s="129" t="s">
        <v>1725</v>
      </c>
      <c r="D41" s="129">
        <v>2020.08</v>
      </c>
      <c r="E41" s="129" t="s">
        <v>1630</v>
      </c>
      <c r="F41" s="130" t="s">
        <v>1726</v>
      </c>
      <c r="G41" s="131" t="s">
        <v>33</v>
      </c>
      <c r="H41" s="128"/>
      <c r="I41" s="128"/>
      <c r="J41" s="128"/>
      <c r="K41" s="129">
        <v>20</v>
      </c>
      <c r="L41" s="126" t="s">
        <v>36</v>
      </c>
      <c r="M41" s="139">
        <f t="shared" si="1"/>
        <v>285.6564</v>
      </c>
      <c r="N41" s="140" t="s">
        <v>984</v>
      </c>
      <c r="O41" s="140">
        <v>285.6564</v>
      </c>
      <c r="P41" s="140"/>
      <c r="Q41" s="140" t="s">
        <v>984</v>
      </c>
      <c r="R41" s="128">
        <v>21305</v>
      </c>
      <c r="S41" s="128">
        <v>2130504</v>
      </c>
      <c r="T41" s="128" t="s">
        <v>35</v>
      </c>
      <c r="U41" s="147">
        <v>0.3855</v>
      </c>
      <c r="V41" s="126" t="s">
        <v>1247</v>
      </c>
      <c r="W41" s="128">
        <v>0</v>
      </c>
    </row>
    <row r="42" ht="31" customHeight="1" spans="1:23">
      <c r="A42" s="134"/>
      <c r="B42" s="134"/>
      <c r="C42" s="134"/>
      <c r="D42" s="134"/>
      <c r="E42" s="134"/>
      <c r="F42" s="135"/>
      <c r="G42" s="131" t="s">
        <v>33</v>
      </c>
      <c r="H42" s="128"/>
      <c r="I42" s="128"/>
      <c r="J42" s="128"/>
      <c r="K42" s="134"/>
      <c r="L42" s="126" t="s">
        <v>99</v>
      </c>
      <c r="M42" s="139">
        <f t="shared" si="1"/>
        <v>214.3436</v>
      </c>
      <c r="N42" s="140">
        <v>214.3436</v>
      </c>
      <c r="O42" s="140"/>
      <c r="P42" s="140"/>
      <c r="Q42" s="140"/>
      <c r="R42" s="128"/>
      <c r="S42" s="128">
        <v>2130504</v>
      </c>
      <c r="T42" s="128" t="s">
        <v>59</v>
      </c>
      <c r="U42" s="148"/>
      <c r="V42" s="126" t="s">
        <v>1247</v>
      </c>
      <c r="W42" s="128">
        <v>0</v>
      </c>
    </row>
    <row r="43" ht="31" customHeight="1" spans="1:23">
      <c r="A43" s="132"/>
      <c r="B43" s="132"/>
      <c r="C43" s="132"/>
      <c r="D43" s="132"/>
      <c r="E43" s="132"/>
      <c r="F43" s="133"/>
      <c r="G43" s="131" t="s">
        <v>33</v>
      </c>
      <c r="H43" s="128"/>
      <c r="I43" s="128"/>
      <c r="J43" s="128"/>
      <c r="K43" s="132"/>
      <c r="L43" s="126" t="s">
        <v>34</v>
      </c>
      <c r="M43" s="139">
        <f t="shared" si="1"/>
        <v>56</v>
      </c>
      <c r="N43" s="140">
        <v>56</v>
      </c>
      <c r="O43" s="140" t="s">
        <v>984</v>
      </c>
      <c r="P43" s="140"/>
      <c r="Q43" s="140" t="s">
        <v>984</v>
      </c>
      <c r="R43" s="128">
        <v>21305</v>
      </c>
      <c r="S43" s="128">
        <v>2130504</v>
      </c>
      <c r="T43" s="128" t="s">
        <v>35</v>
      </c>
      <c r="U43" s="149"/>
      <c r="V43" s="126" t="s">
        <v>1247</v>
      </c>
      <c r="W43" s="128">
        <v>2.3</v>
      </c>
    </row>
    <row r="44" ht="31" customHeight="1" spans="1:23">
      <c r="A44" s="126">
        <f>IF(B44="","",COUNTA(B$7:B44))</f>
        <v>31</v>
      </c>
      <c r="B44" s="126" t="s">
        <v>1727</v>
      </c>
      <c r="C44" s="126" t="s">
        <v>1670</v>
      </c>
      <c r="D44" s="126">
        <v>2020.07</v>
      </c>
      <c r="E44" s="126" t="s">
        <v>1671</v>
      </c>
      <c r="F44" s="127" t="s">
        <v>1728</v>
      </c>
      <c r="G44" s="128" t="s">
        <v>33</v>
      </c>
      <c r="H44" s="128"/>
      <c r="I44" s="128"/>
      <c r="J44" s="128"/>
      <c r="K44" s="126">
        <v>191</v>
      </c>
      <c r="L44" s="126" t="s">
        <v>34</v>
      </c>
      <c r="M44" s="139">
        <f t="shared" si="1"/>
        <v>912</v>
      </c>
      <c r="N44" s="140">
        <v>912</v>
      </c>
      <c r="O44" s="140" t="s">
        <v>984</v>
      </c>
      <c r="P44" s="140"/>
      <c r="Q44" s="140" t="s">
        <v>984</v>
      </c>
      <c r="R44" s="128">
        <v>21305</v>
      </c>
      <c r="S44" s="128">
        <v>2130504</v>
      </c>
      <c r="T44" s="128" t="s">
        <v>35</v>
      </c>
      <c r="U44" s="145">
        <v>0</v>
      </c>
      <c r="V44" s="126" t="s">
        <v>1247</v>
      </c>
      <c r="W44" s="128">
        <v>402.324154</v>
      </c>
    </row>
    <row r="45" ht="31" customHeight="1" spans="1:23">
      <c r="A45" s="126">
        <f>IF(B45="","",COUNTA(B$7:B45))</f>
        <v>32</v>
      </c>
      <c r="B45" s="126" t="s">
        <v>1729</v>
      </c>
      <c r="C45" s="126" t="s">
        <v>1730</v>
      </c>
      <c r="D45" s="126">
        <v>2020.07</v>
      </c>
      <c r="E45" s="126" t="s">
        <v>1707</v>
      </c>
      <c r="F45" s="127" t="s">
        <v>1731</v>
      </c>
      <c r="G45" s="128" t="s">
        <v>33</v>
      </c>
      <c r="H45" s="128"/>
      <c r="I45" s="128"/>
      <c r="J45" s="128"/>
      <c r="K45" s="126">
        <v>20</v>
      </c>
      <c r="L45" s="126" t="s">
        <v>34</v>
      </c>
      <c r="M45" s="139">
        <f t="shared" si="1"/>
        <v>300</v>
      </c>
      <c r="N45" s="140">
        <v>300</v>
      </c>
      <c r="O45" s="140" t="s">
        <v>984</v>
      </c>
      <c r="P45" s="140"/>
      <c r="Q45" s="140" t="s">
        <v>984</v>
      </c>
      <c r="R45" s="128">
        <v>21305</v>
      </c>
      <c r="S45" s="128">
        <v>2130504</v>
      </c>
      <c r="T45" s="128" t="s">
        <v>35</v>
      </c>
      <c r="U45" s="145">
        <v>0</v>
      </c>
      <c r="V45" s="126" t="s">
        <v>1247</v>
      </c>
      <c r="W45" s="128">
        <v>5.37</v>
      </c>
    </row>
    <row r="46" ht="31" customHeight="1" spans="1:23">
      <c r="A46" s="126">
        <f>IF(B46="","",COUNTA(B$7:B46))</f>
        <v>33</v>
      </c>
      <c r="B46" s="126" t="s">
        <v>1732</v>
      </c>
      <c r="C46" s="126" t="s">
        <v>1733</v>
      </c>
      <c r="D46" s="126">
        <v>2020.06</v>
      </c>
      <c r="E46" s="126" t="s">
        <v>1734</v>
      </c>
      <c r="F46" s="127" t="s">
        <v>1735</v>
      </c>
      <c r="G46" s="128" t="s">
        <v>33</v>
      </c>
      <c r="H46" s="128"/>
      <c r="I46" s="128"/>
      <c r="J46" s="128"/>
      <c r="K46" s="126">
        <v>500</v>
      </c>
      <c r="L46" s="126" t="s">
        <v>58</v>
      </c>
      <c r="M46" s="139">
        <f t="shared" si="1"/>
        <v>780</v>
      </c>
      <c r="N46" s="140">
        <v>780</v>
      </c>
      <c r="O46" s="140" t="s">
        <v>984</v>
      </c>
      <c r="P46" s="140"/>
      <c r="Q46" s="140" t="s">
        <v>984</v>
      </c>
      <c r="R46" s="128">
        <v>2140602</v>
      </c>
      <c r="S46" s="128">
        <v>2130504</v>
      </c>
      <c r="T46" s="128" t="s">
        <v>59</v>
      </c>
      <c r="U46" s="142">
        <v>1</v>
      </c>
      <c r="V46" s="126" t="s">
        <v>1247</v>
      </c>
      <c r="W46" s="128">
        <v>673.734852</v>
      </c>
    </row>
    <row r="47" ht="31" customHeight="1" spans="1:23">
      <c r="A47" s="129">
        <f>IF(B47="","",COUNTA(B$7:B47))</f>
        <v>34</v>
      </c>
      <c r="B47" s="129" t="s">
        <v>1736</v>
      </c>
      <c r="C47" s="129" t="s">
        <v>1737</v>
      </c>
      <c r="D47" s="129">
        <v>2020.06</v>
      </c>
      <c r="E47" s="129" t="s">
        <v>1738</v>
      </c>
      <c r="F47" s="130" t="s">
        <v>1739</v>
      </c>
      <c r="G47" s="128"/>
      <c r="H47" s="131" t="s">
        <v>33</v>
      </c>
      <c r="I47" s="128"/>
      <c r="J47" s="128"/>
      <c r="K47" s="129">
        <v>12648</v>
      </c>
      <c r="L47" s="126" t="s">
        <v>100</v>
      </c>
      <c r="M47" s="139">
        <f t="shared" si="1"/>
        <v>410.364</v>
      </c>
      <c r="N47" s="140">
        <v>410.364</v>
      </c>
      <c r="O47" s="140" t="s">
        <v>984</v>
      </c>
      <c r="P47" s="140"/>
      <c r="Q47" s="140" t="s">
        <v>984</v>
      </c>
      <c r="R47" s="128">
        <v>2300225</v>
      </c>
      <c r="S47" s="128">
        <v>2130504</v>
      </c>
      <c r="T47" s="128" t="s">
        <v>59</v>
      </c>
      <c r="U47" s="147">
        <v>0.5815</v>
      </c>
      <c r="V47" s="126" t="s">
        <v>1247</v>
      </c>
      <c r="W47" s="128">
        <v>410.364</v>
      </c>
    </row>
    <row r="48" ht="31" customHeight="1" spans="1:23">
      <c r="A48" s="134"/>
      <c r="B48" s="134"/>
      <c r="C48" s="134"/>
      <c r="D48" s="134"/>
      <c r="E48" s="134"/>
      <c r="F48" s="135"/>
      <c r="G48" s="128"/>
      <c r="H48" s="131" t="s">
        <v>33</v>
      </c>
      <c r="I48" s="128"/>
      <c r="J48" s="128"/>
      <c r="K48" s="134"/>
      <c r="L48" s="126" t="s">
        <v>96</v>
      </c>
      <c r="M48" s="139">
        <f t="shared" si="1"/>
        <v>310.7</v>
      </c>
      <c r="N48" s="140">
        <v>310.7</v>
      </c>
      <c r="O48" s="140" t="s">
        <v>984</v>
      </c>
      <c r="P48" s="140"/>
      <c r="Q48" s="140" t="s">
        <v>984</v>
      </c>
      <c r="R48" s="128">
        <v>2110402</v>
      </c>
      <c r="S48" s="128">
        <v>2130504</v>
      </c>
      <c r="T48" s="128" t="s">
        <v>59</v>
      </c>
      <c r="U48" s="148"/>
      <c r="V48" s="126" t="s">
        <v>1247</v>
      </c>
      <c r="W48" s="128">
        <v>309.061838</v>
      </c>
    </row>
    <row r="49" ht="31" customHeight="1" spans="1:23">
      <c r="A49" s="134"/>
      <c r="B49" s="134"/>
      <c r="C49" s="134"/>
      <c r="D49" s="134"/>
      <c r="E49" s="134"/>
      <c r="F49" s="135"/>
      <c r="G49" s="128"/>
      <c r="H49" s="131" t="s">
        <v>33</v>
      </c>
      <c r="I49" s="128"/>
      <c r="J49" s="128"/>
      <c r="K49" s="134"/>
      <c r="L49" s="126" t="s">
        <v>58</v>
      </c>
      <c r="M49" s="139">
        <f t="shared" si="1"/>
        <v>2531.3</v>
      </c>
      <c r="N49" s="140">
        <v>2531.3</v>
      </c>
      <c r="O49" s="140" t="s">
        <v>984</v>
      </c>
      <c r="P49" s="140"/>
      <c r="Q49" s="140" t="s">
        <v>984</v>
      </c>
      <c r="R49" s="128">
        <v>2140602</v>
      </c>
      <c r="S49" s="128">
        <v>2130504</v>
      </c>
      <c r="T49" s="128" t="s">
        <v>59</v>
      </c>
      <c r="U49" s="148"/>
      <c r="V49" s="126" t="s">
        <v>1247</v>
      </c>
      <c r="W49" s="128">
        <v>2531.3</v>
      </c>
    </row>
    <row r="50" ht="31" customHeight="1" spans="1:23">
      <c r="A50" s="132"/>
      <c r="B50" s="132"/>
      <c r="C50" s="132"/>
      <c r="D50" s="132"/>
      <c r="E50" s="132"/>
      <c r="F50" s="133"/>
      <c r="G50" s="128"/>
      <c r="H50" s="131" t="s">
        <v>33</v>
      </c>
      <c r="I50" s="128"/>
      <c r="J50" s="128"/>
      <c r="K50" s="132"/>
      <c r="L50" s="126" t="s">
        <v>34</v>
      </c>
      <c r="M50" s="139">
        <f t="shared" si="1"/>
        <v>2340.503117</v>
      </c>
      <c r="N50" s="140">
        <v>2340.503117</v>
      </c>
      <c r="O50" s="140" t="s">
        <v>984</v>
      </c>
      <c r="P50" s="140"/>
      <c r="Q50" s="140"/>
      <c r="R50" s="128">
        <v>21305</v>
      </c>
      <c r="S50" s="128">
        <v>2130504</v>
      </c>
      <c r="T50" s="128" t="s">
        <v>35</v>
      </c>
      <c r="U50" s="149"/>
      <c r="V50" s="126" t="s">
        <v>1247</v>
      </c>
      <c r="W50" s="128">
        <v>2234.507456</v>
      </c>
    </row>
    <row r="51" ht="31" customHeight="1" spans="1:23">
      <c r="A51" s="126">
        <f>IF(B51="","",COUNTA(B$7:B51))</f>
        <v>35</v>
      </c>
      <c r="B51" s="126" t="s">
        <v>1740</v>
      </c>
      <c r="C51" s="126" t="s">
        <v>1741</v>
      </c>
      <c r="D51" s="126">
        <v>2020.06</v>
      </c>
      <c r="E51" s="126" t="s">
        <v>1738</v>
      </c>
      <c r="F51" s="127" t="s">
        <v>1742</v>
      </c>
      <c r="G51" s="128"/>
      <c r="H51" s="128" t="s">
        <v>33</v>
      </c>
      <c r="I51" s="128"/>
      <c r="J51" s="128"/>
      <c r="K51" s="126">
        <v>685</v>
      </c>
      <c r="L51" s="126" t="s">
        <v>1089</v>
      </c>
      <c r="M51" s="139">
        <f t="shared" si="1"/>
        <v>47.568336</v>
      </c>
      <c r="N51" s="140"/>
      <c r="O51" s="140" t="s">
        <v>984</v>
      </c>
      <c r="P51" s="140"/>
      <c r="Q51" s="140">
        <v>47.568336</v>
      </c>
      <c r="R51" s="128"/>
      <c r="S51" s="128">
        <v>2130504</v>
      </c>
      <c r="T51" s="128" t="s">
        <v>59</v>
      </c>
      <c r="U51" s="142">
        <v>1</v>
      </c>
      <c r="V51" s="126" t="s">
        <v>1247</v>
      </c>
      <c r="W51" s="128">
        <v>47.568336</v>
      </c>
    </row>
    <row r="52" ht="31" customHeight="1" spans="1:23">
      <c r="A52" s="129">
        <f>IF(B52="","",COUNTA(B$7:B52))</f>
        <v>36</v>
      </c>
      <c r="B52" s="129" t="s">
        <v>1743</v>
      </c>
      <c r="C52" s="129" t="s">
        <v>1730</v>
      </c>
      <c r="D52" s="129">
        <v>2020.06</v>
      </c>
      <c r="E52" s="129" t="s">
        <v>1707</v>
      </c>
      <c r="F52" s="130" t="s">
        <v>1744</v>
      </c>
      <c r="G52" s="128"/>
      <c r="H52" s="128"/>
      <c r="I52" s="131" t="s">
        <v>33</v>
      </c>
      <c r="J52" s="128"/>
      <c r="K52" s="129">
        <v>599</v>
      </c>
      <c r="L52" s="126" t="s">
        <v>94</v>
      </c>
      <c r="M52" s="139">
        <f t="shared" si="1"/>
        <v>210.311818</v>
      </c>
      <c r="N52" s="140">
        <v>210.311818</v>
      </c>
      <c r="O52" s="140" t="s">
        <v>984</v>
      </c>
      <c r="P52" s="140"/>
      <c r="Q52" s="140" t="s">
        <v>984</v>
      </c>
      <c r="R52" s="128">
        <v>21302</v>
      </c>
      <c r="S52" s="128">
        <v>2130504</v>
      </c>
      <c r="T52" s="128" t="s">
        <v>59</v>
      </c>
      <c r="U52" s="147">
        <v>1</v>
      </c>
      <c r="V52" s="126" t="s">
        <v>1247</v>
      </c>
      <c r="W52" s="128">
        <v>210.311818</v>
      </c>
    </row>
    <row r="53" ht="31" customHeight="1" spans="1:23">
      <c r="A53" s="134"/>
      <c r="B53" s="134"/>
      <c r="C53" s="134"/>
      <c r="D53" s="134"/>
      <c r="E53" s="134"/>
      <c r="F53" s="135"/>
      <c r="G53" s="128"/>
      <c r="H53" s="128"/>
      <c r="I53" s="131" t="s">
        <v>33</v>
      </c>
      <c r="J53" s="128"/>
      <c r="K53" s="134"/>
      <c r="L53" s="126" t="s">
        <v>93</v>
      </c>
      <c r="M53" s="139">
        <f t="shared" si="1"/>
        <v>396.74</v>
      </c>
      <c r="N53" s="140">
        <v>396.74</v>
      </c>
      <c r="O53" s="140" t="s">
        <v>984</v>
      </c>
      <c r="P53" s="140"/>
      <c r="Q53" s="140" t="s">
        <v>984</v>
      </c>
      <c r="R53" s="128">
        <v>2110699</v>
      </c>
      <c r="S53" s="128">
        <v>2130504</v>
      </c>
      <c r="T53" s="128" t="s">
        <v>59</v>
      </c>
      <c r="U53" s="148"/>
      <c r="V53" s="126" t="s">
        <v>1247</v>
      </c>
      <c r="W53" s="128">
        <v>218.749004</v>
      </c>
    </row>
    <row r="54" ht="31" customHeight="1" spans="1:23">
      <c r="A54" s="134"/>
      <c r="B54" s="134"/>
      <c r="C54" s="134"/>
      <c r="D54" s="134"/>
      <c r="E54" s="134"/>
      <c r="F54" s="135"/>
      <c r="G54" s="128"/>
      <c r="H54" s="128"/>
      <c r="I54" s="131" t="s">
        <v>33</v>
      </c>
      <c r="J54" s="128"/>
      <c r="K54" s="134"/>
      <c r="L54" s="126" t="s">
        <v>276</v>
      </c>
      <c r="M54" s="139">
        <f t="shared" si="1"/>
        <v>115.13</v>
      </c>
      <c r="N54" s="140" t="s">
        <v>984</v>
      </c>
      <c r="O54" s="140">
        <v>115.13</v>
      </c>
      <c r="P54" s="140"/>
      <c r="Q54" s="140" t="s">
        <v>984</v>
      </c>
      <c r="R54" s="128">
        <v>2130299</v>
      </c>
      <c r="S54" s="128">
        <v>2130504</v>
      </c>
      <c r="T54" s="128" t="s">
        <v>59</v>
      </c>
      <c r="U54" s="148"/>
      <c r="V54" s="126" t="s">
        <v>1247</v>
      </c>
      <c r="W54" s="128">
        <v>115.13</v>
      </c>
    </row>
    <row r="55" ht="31" customHeight="1" spans="1:23">
      <c r="A55" s="132"/>
      <c r="B55" s="132"/>
      <c r="C55" s="132"/>
      <c r="D55" s="132"/>
      <c r="E55" s="132"/>
      <c r="F55" s="133"/>
      <c r="G55" s="128"/>
      <c r="H55" s="128"/>
      <c r="I55" s="131" t="s">
        <v>33</v>
      </c>
      <c r="J55" s="128"/>
      <c r="K55" s="132"/>
      <c r="L55" s="126" t="s">
        <v>112</v>
      </c>
      <c r="M55" s="139">
        <f t="shared" si="1"/>
        <v>25.5</v>
      </c>
      <c r="N55" s="140" t="s">
        <v>984</v>
      </c>
      <c r="O55" s="140">
        <v>25.5</v>
      </c>
      <c r="P55" s="140"/>
      <c r="Q55" s="140" t="s">
        <v>984</v>
      </c>
      <c r="R55" s="128"/>
      <c r="S55" s="128">
        <v>2130504</v>
      </c>
      <c r="T55" s="128" t="s">
        <v>59</v>
      </c>
      <c r="U55" s="149"/>
      <c r="V55" s="126" t="s">
        <v>1247</v>
      </c>
      <c r="W55" s="128">
        <v>25.5</v>
      </c>
    </row>
    <row r="56" ht="31" customHeight="1" spans="1:23">
      <c r="A56" s="129">
        <f>IF(B56="","",COUNTA(B$7:B56))</f>
        <v>37</v>
      </c>
      <c r="B56" s="129" t="s">
        <v>1745</v>
      </c>
      <c r="C56" s="129" t="s">
        <v>1746</v>
      </c>
      <c r="D56" s="129">
        <v>2020.06</v>
      </c>
      <c r="E56" s="129" t="s">
        <v>1747</v>
      </c>
      <c r="F56" s="130" t="s">
        <v>1748</v>
      </c>
      <c r="G56" s="128"/>
      <c r="H56" s="128"/>
      <c r="I56" s="129" t="s">
        <v>33</v>
      </c>
      <c r="J56" s="128"/>
      <c r="K56" s="129">
        <v>1451</v>
      </c>
      <c r="L56" s="126" t="s">
        <v>131</v>
      </c>
      <c r="M56" s="139">
        <f t="shared" si="1"/>
        <v>4723.7</v>
      </c>
      <c r="N56" s="140">
        <f>5004.7-281</f>
        <v>4723.7</v>
      </c>
      <c r="O56" s="140" t="s">
        <v>984</v>
      </c>
      <c r="P56" s="140"/>
      <c r="Q56" s="140" t="s">
        <v>984</v>
      </c>
      <c r="R56" s="128">
        <v>2210105</v>
      </c>
      <c r="S56" s="128">
        <v>2130504</v>
      </c>
      <c r="T56" s="128" t="s">
        <v>59</v>
      </c>
      <c r="U56" s="147">
        <v>1</v>
      </c>
      <c r="V56" s="126" t="s">
        <v>1247</v>
      </c>
      <c r="W56" s="128">
        <v>4712.803414</v>
      </c>
    </row>
    <row r="57" ht="31" customHeight="1" spans="1:23">
      <c r="A57" s="134"/>
      <c r="B57" s="134"/>
      <c r="C57" s="134"/>
      <c r="D57" s="134"/>
      <c r="E57" s="134"/>
      <c r="F57" s="135"/>
      <c r="G57" s="128"/>
      <c r="H57" s="128"/>
      <c r="I57" s="129" t="s">
        <v>33</v>
      </c>
      <c r="J57" s="128"/>
      <c r="K57" s="134"/>
      <c r="L57" s="126" t="s">
        <v>88</v>
      </c>
      <c r="M57" s="139">
        <f t="shared" si="1"/>
        <v>287</v>
      </c>
      <c r="N57" s="140" t="s">
        <v>984</v>
      </c>
      <c r="O57" s="140">
        <v>287</v>
      </c>
      <c r="P57" s="140"/>
      <c r="Q57" s="140" t="s">
        <v>984</v>
      </c>
      <c r="R57" s="128"/>
      <c r="S57" s="128">
        <v>2130504</v>
      </c>
      <c r="T57" s="128" t="s">
        <v>59</v>
      </c>
      <c r="U57" s="150"/>
      <c r="V57" s="126" t="s">
        <v>1247</v>
      </c>
      <c r="W57" s="128">
        <v>287</v>
      </c>
    </row>
    <row r="58" ht="31" customHeight="1" spans="1:23">
      <c r="A58" s="134"/>
      <c r="B58" s="134"/>
      <c r="C58" s="134"/>
      <c r="D58" s="134"/>
      <c r="E58" s="134"/>
      <c r="F58" s="135"/>
      <c r="G58" s="128"/>
      <c r="H58" s="128"/>
      <c r="I58" s="129" t="s">
        <v>33</v>
      </c>
      <c r="J58" s="128"/>
      <c r="K58" s="134"/>
      <c r="L58" s="126" t="s">
        <v>1089</v>
      </c>
      <c r="M58" s="139">
        <f t="shared" si="1"/>
        <v>79.57469</v>
      </c>
      <c r="N58" s="140" t="s">
        <v>984</v>
      </c>
      <c r="O58" s="140" t="s">
        <v>984</v>
      </c>
      <c r="P58" s="140"/>
      <c r="Q58" s="140">
        <v>79.57469</v>
      </c>
      <c r="R58" s="128"/>
      <c r="S58" s="128">
        <v>2130504</v>
      </c>
      <c r="T58" s="128" t="s">
        <v>59</v>
      </c>
      <c r="U58" s="150"/>
      <c r="V58" s="126" t="s">
        <v>1247</v>
      </c>
      <c r="W58" s="128">
        <v>79.57469</v>
      </c>
    </row>
    <row r="59" ht="31" customHeight="1" spans="1:23">
      <c r="A59" s="134"/>
      <c r="B59" s="134"/>
      <c r="C59" s="134"/>
      <c r="D59" s="134"/>
      <c r="E59" s="134"/>
      <c r="F59" s="135"/>
      <c r="G59" s="128"/>
      <c r="H59" s="128"/>
      <c r="I59" s="129" t="s">
        <v>33</v>
      </c>
      <c r="J59" s="128"/>
      <c r="K59" s="134"/>
      <c r="L59" s="126" t="s">
        <v>113</v>
      </c>
      <c r="M59" s="139">
        <f t="shared" si="1"/>
        <v>337.78</v>
      </c>
      <c r="N59" s="140" t="s">
        <v>984</v>
      </c>
      <c r="O59" s="140">
        <v>337.78</v>
      </c>
      <c r="P59" s="140"/>
      <c r="Q59" s="140" t="s">
        <v>984</v>
      </c>
      <c r="R59" s="128"/>
      <c r="S59" s="128">
        <v>2130504</v>
      </c>
      <c r="T59" s="128" t="s">
        <v>59</v>
      </c>
      <c r="U59" s="150"/>
      <c r="V59" s="126" t="s">
        <v>1247</v>
      </c>
      <c r="W59" s="128">
        <v>337.78</v>
      </c>
    </row>
    <row r="60" ht="31" customHeight="1" spans="1:23">
      <c r="A60" s="134"/>
      <c r="B60" s="134"/>
      <c r="C60" s="134"/>
      <c r="D60" s="134"/>
      <c r="E60" s="134"/>
      <c r="F60" s="135"/>
      <c r="G60" s="128"/>
      <c r="H60" s="128"/>
      <c r="I60" s="129" t="s">
        <v>33</v>
      </c>
      <c r="J60" s="128"/>
      <c r="K60" s="134"/>
      <c r="L60" s="126" t="s">
        <v>66</v>
      </c>
      <c r="M60" s="139">
        <f t="shared" si="1"/>
        <v>10.47</v>
      </c>
      <c r="N60" s="140" t="s">
        <v>984</v>
      </c>
      <c r="O60" s="140">
        <v>10.47</v>
      </c>
      <c r="P60" s="140"/>
      <c r="Q60" s="140" t="s">
        <v>984</v>
      </c>
      <c r="R60" s="128"/>
      <c r="S60" s="128">
        <v>2130504</v>
      </c>
      <c r="T60" s="128" t="s">
        <v>59</v>
      </c>
      <c r="U60" s="150"/>
      <c r="V60" s="126" t="s">
        <v>1247</v>
      </c>
      <c r="W60" s="128">
        <v>10.47</v>
      </c>
    </row>
    <row r="61" ht="31" customHeight="1" spans="1:23">
      <c r="A61" s="134"/>
      <c r="B61" s="134"/>
      <c r="C61" s="134"/>
      <c r="D61" s="134"/>
      <c r="E61" s="134"/>
      <c r="F61" s="135"/>
      <c r="G61" s="128"/>
      <c r="H61" s="128"/>
      <c r="I61" s="129" t="s">
        <v>33</v>
      </c>
      <c r="J61" s="128"/>
      <c r="K61" s="134"/>
      <c r="L61" s="126" t="s">
        <v>205</v>
      </c>
      <c r="M61" s="139">
        <f t="shared" si="1"/>
        <v>0.002</v>
      </c>
      <c r="N61" s="140">
        <v>0.002</v>
      </c>
      <c r="O61" s="140" t="s">
        <v>984</v>
      </c>
      <c r="P61" s="140"/>
      <c r="Q61" s="140" t="s">
        <v>984</v>
      </c>
      <c r="R61" s="128">
        <v>2070199</v>
      </c>
      <c r="S61" s="128">
        <v>2130504</v>
      </c>
      <c r="T61" s="128" t="s">
        <v>59</v>
      </c>
      <c r="U61" s="151"/>
      <c r="V61" s="126" t="s">
        <v>1247</v>
      </c>
      <c r="W61" s="128">
        <v>0.002</v>
      </c>
    </row>
    <row r="62" ht="31" customHeight="1" spans="1:23">
      <c r="A62" s="134"/>
      <c r="B62" s="134"/>
      <c r="C62" s="134"/>
      <c r="D62" s="134"/>
      <c r="E62" s="134"/>
      <c r="F62" s="135"/>
      <c r="G62" s="128"/>
      <c r="H62" s="128"/>
      <c r="I62" s="129" t="s">
        <v>33</v>
      </c>
      <c r="J62" s="128"/>
      <c r="K62" s="134"/>
      <c r="L62" s="126" t="s">
        <v>95</v>
      </c>
      <c r="M62" s="139">
        <f t="shared" si="1"/>
        <v>113</v>
      </c>
      <c r="N62" s="140">
        <v>113</v>
      </c>
      <c r="O62" s="140"/>
      <c r="P62" s="140"/>
      <c r="Q62" s="140"/>
      <c r="R62" s="128"/>
      <c r="S62" s="128">
        <v>2130504</v>
      </c>
      <c r="T62" s="128" t="s">
        <v>59</v>
      </c>
      <c r="U62" s="151"/>
      <c r="V62" s="126" t="s">
        <v>1247</v>
      </c>
      <c r="W62" s="128">
        <v>0</v>
      </c>
    </row>
    <row r="63" ht="31" customHeight="1" spans="1:23">
      <c r="A63" s="134"/>
      <c r="B63" s="134"/>
      <c r="C63" s="134"/>
      <c r="D63" s="134"/>
      <c r="E63" s="134"/>
      <c r="F63" s="135"/>
      <c r="G63" s="128"/>
      <c r="H63" s="128"/>
      <c r="I63" s="129" t="s">
        <v>33</v>
      </c>
      <c r="J63" s="128"/>
      <c r="K63" s="134"/>
      <c r="L63" s="126" t="s">
        <v>94</v>
      </c>
      <c r="M63" s="139">
        <f t="shared" si="1"/>
        <v>130.89</v>
      </c>
      <c r="N63" s="140">
        <v>130.89</v>
      </c>
      <c r="O63" s="140"/>
      <c r="P63" s="140"/>
      <c r="Q63" s="140"/>
      <c r="R63" s="128"/>
      <c r="S63" s="128">
        <v>2130504</v>
      </c>
      <c r="T63" s="128" t="s">
        <v>59</v>
      </c>
      <c r="U63" s="151"/>
      <c r="V63" s="126" t="s">
        <v>1247</v>
      </c>
      <c r="W63" s="128">
        <v>0</v>
      </c>
    </row>
    <row r="64" ht="31" customHeight="1" spans="1:23">
      <c r="A64" s="134"/>
      <c r="B64" s="134"/>
      <c r="C64" s="134"/>
      <c r="D64" s="134"/>
      <c r="E64" s="134"/>
      <c r="F64" s="135"/>
      <c r="G64" s="128"/>
      <c r="H64" s="128"/>
      <c r="I64" s="129" t="s">
        <v>33</v>
      </c>
      <c r="J64" s="128"/>
      <c r="K64" s="134"/>
      <c r="L64" s="126" t="s">
        <v>98</v>
      </c>
      <c r="M64" s="139">
        <f t="shared" si="1"/>
        <v>6.36</v>
      </c>
      <c r="N64" s="140">
        <v>6.36</v>
      </c>
      <c r="O64" s="140"/>
      <c r="P64" s="140"/>
      <c r="Q64" s="140"/>
      <c r="R64" s="128"/>
      <c r="S64" s="128">
        <v>2130504</v>
      </c>
      <c r="T64" s="128" t="s">
        <v>59</v>
      </c>
      <c r="U64" s="151"/>
      <c r="V64" s="126" t="s">
        <v>1247</v>
      </c>
      <c r="W64" s="128">
        <v>0</v>
      </c>
    </row>
    <row r="65" ht="31" customHeight="1" spans="1:23">
      <c r="A65" s="134"/>
      <c r="B65" s="134"/>
      <c r="C65" s="134"/>
      <c r="D65" s="134"/>
      <c r="E65" s="134"/>
      <c r="F65" s="135"/>
      <c r="G65" s="128"/>
      <c r="H65" s="128"/>
      <c r="I65" s="129" t="s">
        <v>33</v>
      </c>
      <c r="J65" s="128"/>
      <c r="K65" s="134"/>
      <c r="L65" s="126" t="s">
        <v>100</v>
      </c>
      <c r="M65" s="139">
        <f t="shared" si="1"/>
        <v>30.75</v>
      </c>
      <c r="N65" s="140">
        <v>30.75</v>
      </c>
      <c r="O65" s="140"/>
      <c r="P65" s="140"/>
      <c r="Q65" s="140"/>
      <c r="R65" s="128"/>
      <c r="S65" s="128">
        <v>2130504</v>
      </c>
      <c r="T65" s="128" t="s">
        <v>59</v>
      </c>
      <c r="U65" s="151"/>
      <c r="V65" s="126" t="s">
        <v>1247</v>
      </c>
      <c r="W65" s="128">
        <v>0</v>
      </c>
    </row>
    <row r="66" ht="31" customHeight="1" spans="1:23">
      <c r="A66" s="134"/>
      <c r="B66" s="134"/>
      <c r="C66" s="134"/>
      <c r="D66" s="134"/>
      <c r="E66" s="134"/>
      <c r="F66" s="135"/>
      <c r="G66" s="128"/>
      <c r="H66" s="128"/>
      <c r="I66" s="129" t="s">
        <v>33</v>
      </c>
      <c r="J66" s="128"/>
      <c r="K66" s="134"/>
      <c r="L66" s="126" t="s">
        <v>58</v>
      </c>
      <c r="M66" s="139">
        <f t="shared" si="1"/>
        <v>47.8</v>
      </c>
      <c r="N66" s="140">
        <v>47.8</v>
      </c>
      <c r="O66" s="140"/>
      <c r="P66" s="140"/>
      <c r="Q66" s="140"/>
      <c r="R66" s="128"/>
      <c r="S66" s="128">
        <v>2130504</v>
      </c>
      <c r="T66" s="128" t="s">
        <v>59</v>
      </c>
      <c r="U66" s="151"/>
      <c r="V66" s="126" t="s">
        <v>1247</v>
      </c>
      <c r="W66" s="128">
        <v>0</v>
      </c>
    </row>
    <row r="67" ht="31" customHeight="1" spans="1:23">
      <c r="A67" s="134"/>
      <c r="B67" s="134"/>
      <c r="C67" s="134"/>
      <c r="D67" s="134"/>
      <c r="E67" s="134"/>
      <c r="F67" s="135"/>
      <c r="G67" s="128"/>
      <c r="H67" s="128"/>
      <c r="I67" s="129" t="s">
        <v>33</v>
      </c>
      <c r="J67" s="128"/>
      <c r="K67" s="134"/>
      <c r="L67" s="126" t="s">
        <v>93</v>
      </c>
      <c r="M67" s="139">
        <f t="shared" si="1"/>
        <v>248.56</v>
      </c>
      <c r="N67" s="140">
        <v>248.56</v>
      </c>
      <c r="O67" s="140"/>
      <c r="P67" s="140"/>
      <c r="Q67" s="140"/>
      <c r="R67" s="128"/>
      <c r="S67" s="128">
        <v>2130504</v>
      </c>
      <c r="T67" s="128" t="s">
        <v>59</v>
      </c>
      <c r="U67" s="151"/>
      <c r="V67" s="126" t="s">
        <v>1247</v>
      </c>
      <c r="W67" s="128">
        <v>0</v>
      </c>
    </row>
    <row r="68" ht="31" customHeight="1" spans="1:23">
      <c r="A68" s="134"/>
      <c r="B68" s="134"/>
      <c r="C68" s="134"/>
      <c r="D68" s="134"/>
      <c r="E68" s="134"/>
      <c r="F68" s="135"/>
      <c r="G68" s="128"/>
      <c r="H68" s="128"/>
      <c r="I68" s="129" t="s">
        <v>33</v>
      </c>
      <c r="J68" s="128"/>
      <c r="K68" s="134"/>
      <c r="L68" s="126" t="s">
        <v>97</v>
      </c>
      <c r="M68" s="139">
        <f t="shared" si="1"/>
        <v>427</v>
      </c>
      <c r="N68" s="140">
        <v>427</v>
      </c>
      <c r="O68" s="140"/>
      <c r="P68" s="140"/>
      <c r="Q68" s="140"/>
      <c r="R68" s="128"/>
      <c r="S68" s="128">
        <v>2130504</v>
      </c>
      <c r="T68" s="128" t="s">
        <v>59</v>
      </c>
      <c r="U68" s="151"/>
      <c r="V68" s="126" t="s">
        <v>1247</v>
      </c>
      <c r="W68" s="128">
        <v>0</v>
      </c>
    </row>
    <row r="69" ht="31" customHeight="1" spans="1:23">
      <c r="A69" s="134"/>
      <c r="B69" s="134"/>
      <c r="C69" s="134"/>
      <c r="D69" s="134"/>
      <c r="E69" s="134"/>
      <c r="F69" s="135"/>
      <c r="G69" s="128"/>
      <c r="H69" s="128"/>
      <c r="I69" s="129" t="s">
        <v>33</v>
      </c>
      <c r="J69" s="128"/>
      <c r="K69" s="134"/>
      <c r="L69" s="126" t="s">
        <v>99</v>
      </c>
      <c r="M69" s="139">
        <f t="shared" si="1"/>
        <v>525.853346</v>
      </c>
      <c r="N69" s="140">
        <v>525.853346</v>
      </c>
      <c r="O69" s="140"/>
      <c r="P69" s="140"/>
      <c r="Q69" s="140"/>
      <c r="R69" s="128"/>
      <c r="S69" s="128">
        <v>2130504</v>
      </c>
      <c r="T69" s="128" t="s">
        <v>59</v>
      </c>
      <c r="U69" s="151"/>
      <c r="V69" s="126" t="s">
        <v>1247</v>
      </c>
      <c r="W69" s="128">
        <v>0</v>
      </c>
    </row>
    <row r="70" ht="31" customHeight="1" spans="1:23">
      <c r="A70" s="129">
        <f>IF(B70="","",COUNTA(B$7:B70))</f>
        <v>38</v>
      </c>
      <c r="B70" s="129" t="s">
        <v>1749</v>
      </c>
      <c r="C70" s="129" t="s">
        <v>1750</v>
      </c>
      <c r="D70" s="129">
        <v>2020.06</v>
      </c>
      <c r="E70" s="129" t="s">
        <v>1751</v>
      </c>
      <c r="F70" s="130" t="s">
        <v>1752</v>
      </c>
      <c r="G70" s="128"/>
      <c r="H70" s="128"/>
      <c r="I70" s="131" t="s">
        <v>33</v>
      </c>
      <c r="J70" s="128"/>
      <c r="K70" s="129">
        <v>368</v>
      </c>
      <c r="L70" s="126" t="s">
        <v>58</v>
      </c>
      <c r="M70" s="139">
        <f t="shared" si="1"/>
        <v>900.65</v>
      </c>
      <c r="N70" s="140">
        <v>900.65</v>
      </c>
      <c r="O70" s="140" t="s">
        <v>984</v>
      </c>
      <c r="P70" s="140"/>
      <c r="Q70" s="140" t="s">
        <v>984</v>
      </c>
      <c r="R70" s="128">
        <v>2140602</v>
      </c>
      <c r="S70" s="128">
        <v>2130504</v>
      </c>
      <c r="T70" s="128" t="s">
        <v>59</v>
      </c>
      <c r="U70" s="143">
        <v>1</v>
      </c>
      <c r="V70" s="126" t="s">
        <v>1247</v>
      </c>
      <c r="W70" s="128">
        <v>859.771204</v>
      </c>
    </row>
    <row r="71" ht="31" customHeight="1" spans="1:23">
      <c r="A71" s="132"/>
      <c r="B71" s="132"/>
      <c r="C71" s="132"/>
      <c r="D71" s="132"/>
      <c r="E71" s="132"/>
      <c r="F71" s="133"/>
      <c r="G71" s="128"/>
      <c r="H71" s="128"/>
      <c r="I71" s="131" t="s">
        <v>33</v>
      </c>
      <c r="J71" s="128"/>
      <c r="K71" s="132"/>
      <c r="L71" s="126" t="s">
        <v>99</v>
      </c>
      <c r="M71" s="139">
        <f t="shared" ref="M71:M117" si="2">SUM(N71:Q71)</f>
        <v>209.803054</v>
      </c>
      <c r="N71" s="140">
        <v>209.803054</v>
      </c>
      <c r="O71" s="140"/>
      <c r="P71" s="140"/>
      <c r="Q71" s="140"/>
      <c r="R71" s="128"/>
      <c r="S71" s="128">
        <v>2130504</v>
      </c>
      <c r="T71" s="128" t="s">
        <v>59</v>
      </c>
      <c r="U71" s="144"/>
      <c r="V71" s="126" t="s">
        <v>1247</v>
      </c>
      <c r="W71" s="128">
        <v>0</v>
      </c>
    </row>
    <row r="72" ht="31" customHeight="1" spans="1:23">
      <c r="A72" s="126">
        <f>IF(B72="","",COUNTA(B$7:B72))</f>
        <v>39</v>
      </c>
      <c r="B72" s="126" t="s">
        <v>1753</v>
      </c>
      <c r="C72" s="126" t="s">
        <v>1754</v>
      </c>
      <c r="D72" s="126">
        <v>2020.06</v>
      </c>
      <c r="E72" s="126" t="s">
        <v>1755</v>
      </c>
      <c r="F72" s="127" t="s">
        <v>1756</v>
      </c>
      <c r="G72" s="128"/>
      <c r="H72" s="128"/>
      <c r="I72" s="128" t="s">
        <v>33</v>
      </c>
      <c r="J72" s="128"/>
      <c r="K72" s="126">
        <v>1391</v>
      </c>
      <c r="L72" s="126" t="s">
        <v>94</v>
      </c>
      <c r="M72" s="139">
        <f t="shared" si="2"/>
        <v>392.31</v>
      </c>
      <c r="N72" s="140">
        <v>392.31</v>
      </c>
      <c r="O72" s="140" t="s">
        <v>984</v>
      </c>
      <c r="P72" s="140"/>
      <c r="Q72" s="140" t="s">
        <v>984</v>
      </c>
      <c r="R72" s="128">
        <v>21302</v>
      </c>
      <c r="S72" s="128">
        <v>2130599</v>
      </c>
      <c r="T72" s="128" t="s">
        <v>59</v>
      </c>
      <c r="U72" s="146">
        <v>1</v>
      </c>
      <c r="V72" s="126" t="s">
        <v>1247</v>
      </c>
      <c r="W72" s="128">
        <v>262.77734</v>
      </c>
    </row>
    <row r="73" ht="31" customHeight="1" spans="1:23">
      <c r="A73" s="129">
        <f>IF(B73="","",COUNTA(B$7:B73))</f>
        <v>40</v>
      </c>
      <c r="B73" s="129" t="s">
        <v>1757</v>
      </c>
      <c r="C73" s="129" t="s">
        <v>1758</v>
      </c>
      <c r="D73" s="129"/>
      <c r="E73" s="129" t="s">
        <v>1759</v>
      </c>
      <c r="F73" s="130" t="s">
        <v>1760</v>
      </c>
      <c r="G73" s="128"/>
      <c r="H73" s="128"/>
      <c r="I73" s="131" t="s">
        <v>33</v>
      </c>
      <c r="J73" s="128"/>
      <c r="K73" s="129">
        <v>8646</v>
      </c>
      <c r="L73" s="126" t="s">
        <v>34</v>
      </c>
      <c r="M73" s="139">
        <f t="shared" si="2"/>
        <v>171.676883</v>
      </c>
      <c r="N73" s="140">
        <v>171.676883</v>
      </c>
      <c r="O73" s="140"/>
      <c r="P73" s="140"/>
      <c r="Q73" s="140" t="s">
        <v>984</v>
      </c>
      <c r="R73" s="128">
        <v>21305</v>
      </c>
      <c r="S73" s="128">
        <v>2130599</v>
      </c>
      <c r="T73" s="128" t="s">
        <v>35</v>
      </c>
      <c r="U73" s="143">
        <v>0.6235</v>
      </c>
      <c r="V73" s="126" t="s">
        <v>1247</v>
      </c>
      <c r="W73" s="128">
        <v>37.976633</v>
      </c>
    </row>
    <row r="74" ht="31" customHeight="1" spans="1:23">
      <c r="A74" s="132"/>
      <c r="B74" s="132"/>
      <c r="C74" s="132"/>
      <c r="D74" s="132"/>
      <c r="E74" s="132"/>
      <c r="F74" s="133"/>
      <c r="G74" s="128"/>
      <c r="H74" s="128"/>
      <c r="I74" s="131" t="s">
        <v>33</v>
      </c>
      <c r="J74" s="128"/>
      <c r="K74" s="132"/>
      <c r="L74" s="126" t="s">
        <v>1089</v>
      </c>
      <c r="M74" s="139">
        <f t="shared" si="2"/>
        <v>284.323117</v>
      </c>
      <c r="N74" s="140"/>
      <c r="O74" s="140" t="s">
        <v>984</v>
      </c>
      <c r="P74" s="140"/>
      <c r="Q74" s="140">
        <v>284.323117</v>
      </c>
      <c r="R74" s="128"/>
      <c r="S74" s="128">
        <v>2130599</v>
      </c>
      <c r="T74" s="128" t="s">
        <v>59</v>
      </c>
      <c r="U74" s="132"/>
      <c r="V74" s="126" t="s">
        <v>1247</v>
      </c>
      <c r="W74" s="128">
        <v>284.323117</v>
      </c>
    </row>
    <row r="75" ht="31" customHeight="1" spans="1:23">
      <c r="A75" s="126">
        <f>IF(B75="","",COUNTA(B$7:B75))</f>
        <v>41</v>
      </c>
      <c r="B75" s="126" t="s">
        <v>1761</v>
      </c>
      <c r="C75" s="126" t="s">
        <v>1762</v>
      </c>
      <c r="D75" s="126">
        <v>2020.06</v>
      </c>
      <c r="E75" s="126" t="s">
        <v>168</v>
      </c>
      <c r="F75" s="127" t="s">
        <v>1763</v>
      </c>
      <c r="G75" s="128"/>
      <c r="H75" s="128" t="s">
        <v>33</v>
      </c>
      <c r="I75" s="128"/>
      <c r="J75" s="128"/>
      <c r="K75" s="126">
        <v>204</v>
      </c>
      <c r="L75" s="126" t="s">
        <v>34</v>
      </c>
      <c r="M75" s="139">
        <f t="shared" si="2"/>
        <v>2700</v>
      </c>
      <c r="N75" s="140">
        <v>2700</v>
      </c>
      <c r="O75" s="140" t="s">
        <v>984</v>
      </c>
      <c r="P75" s="140"/>
      <c r="Q75" s="140" t="s">
        <v>984</v>
      </c>
      <c r="R75" s="128">
        <v>21305</v>
      </c>
      <c r="S75" s="128">
        <v>2130504</v>
      </c>
      <c r="T75" s="128" t="s">
        <v>35</v>
      </c>
      <c r="U75" s="142">
        <v>0</v>
      </c>
      <c r="V75" s="126" t="s">
        <v>1247</v>
      </c>
      <c r="W75" s="128">
        <v>2356.798122</v>
      </c>
    </row>
    <row r="76" ht="31" customHeight="1" spans="1:23">
      <c r="A76" s="126">
        <f>IF(B76="","",COUNTA(B$7:B76))</f>
        <v>42</v>
      </c>
      <c r="B76" s="126" t="s">
        <v>1764</v>
      </c>
      <c r="C76" s="126" t="s">
        <v>1765</v>
      </c>
      <c r="D76" s="126">
        <v>2020.06</v>
      </c>
      <c r="E76" s="126" t="s">
        <v>168</v>
      </c>
      <c r="F76" s="127" t="s">
        <v>1766</v>
      </c>
      <c r="G76" s="128"/>
      <c r="H76" s="128" t="s">
        <v>33</v>
      </c>
      <c r="I76" s="128"/>
      <c r="J76" s="128"/>
      <c r="K76" s="126">
        <v>596</v>
      </c>
      <c r="L76" s="126" t="s">
        <v>34</v>
      </c>
      <c r="M76" s="139">
        <f t="shared" si="2"/>
        <v>1563.38</v>
      </c>
      <c r="N76" s="140">
        <v>1563.38</v>
      </c>
      <c r="O76" s="140" t="s">
        <v>984</v>
      </c>
      <c r="P76" s="140"/>
      <c r="Q76" s="140" t="s">
        <v>984</v>
      </c>
      <c r="R76" s="128">
        <v>21305</v>
      </c>
      <c r="S76" s="128">
        <v>2130504</v>
      </c>
      <c r="T76" s="128" t="s">
        <v>35</v>
      </c>
      <c r="U76" s="142">
        <v>0</v>
      </c>
      <c r="V76" s="126" t="s">
        <v>1247</v>
      </c>
      <c r="W76" s="128">
        <v>1369.770744</v>
      </c>
    </row>
    <row r="77" ht="31" customHeight="1" spans="1:23">
      <c r="A77" s="126">
        <f>IF(B77="","",COUNTA(B$7:B77))</f>
        <v>43</v>
      </c>
      <c r="B77" s="126" t="s">
        <v>1767</v>
      </c>
      <c r="C77" s="126" t="s">
        <v>1768</v>
      </c>
      <c r="D77" s="126">
        <v>2020.06</v>
      </c>
      <c r="E77" s="126" t="s">
        <v>168</v>
      </c>
      <c r="F77" s="127" t="s">
        <v>1769</v>
      </c>
      <c r="G77" s="128"/>
      <c r="H77" s="128" t="s">
        <v>33</v>
      </c>
      <c r="I77" s="128"/>
      <c r="J77" s="128"/>
      <c r="K77" s="126">
        <v>712</v>
      </c>
      <c r="L77" s="126" t="s">
        <v>34</v>
      </c>
      <c r="M77" s="139">
        <f t="shared" si="2"/>
        <v>723.25</v>
      </c>
      <c r="N77" s="140">
        <v>723.25</v>
      </c>
      <c r="O77" s="140" t="s">
        <v>984</v>
      </c>
      <c r="P77" s="140"/>
      <c r="Q77" s="140" t="s">
        <v>984</v>
      </c>
      <c r="R77" s="128">
        <v>21305</v>
      </c>
      <c r="S77" s="128">
        <v>2130504</v>
      </c>
      <c r="T77" s="128" t="s">
        <v>35</v>
      </c>
      <c r="U77" s="142">
        <v>0</v>
      </c>
      <c r="V77" s="126" t="s">
        <v>1247</v>
      </c>
      <c r="W77" s="128">
        <v>636.764702</v>
      </c>
    </row>
    <row r="78" ht="31" customHeight="1" spans="1:23">
      <c r="A78" s="126">
        <f>IF(B78="","",COUNTA(B$7:B78))</f>
        <v>44</v>
      </c>
      <c r="B78" s="126" t="s">
        <v>1770</v>
      </c>
      <c r="C78" s="126" t="s">
        <v>1771</v>
      </c>
      <c r="D78" s="126">
        <v>2020.06</v>
      </c>
      <c r="E78" s="126" t="s">
        <v>168</v>
      </c>
      <c r="F78" s="127" t="s">
        <v>1772</v>
      </c>
      <c r="G78" s="128"/>
      <c r="H78" s="128" t="s">
        <v>33</v>
      </c>
      <c r="I78" s="128"/>
      <c r="J78" s="128"/>
      <c r="K78" s="126">
        <v>687</v>
      </c>
      <c r="L78" s="126" t="s">
        <v>36</v>
      </c>
      <c r="M78" s="139">
        <f t="shared" si="2"/>
        <v>338</v>
      </c>
      <c r="N78" s="140" t="s">
        <v>984</v>
      </c>
      <c r="O78" s="140">
        <v>338</v>
      </c>
      <c r="P78" s="140"/>
      <c r="Q78" s="140" t="s">
        <v>984</v>
      </c>
      <c r="R78" s="128">
        <v>21305</v>
      </c>
      <c r="S78" s="128">
        <v>2130504</v>
      </c>
      <c r="T78" s="128" t="s">
        <v>35</v>
      </c>
      <c r="U78" s="142">
        <v>0</v>
      </c>
      <c r="V78" s="126" t="s">
        <v>1247</v>
      </c>
      <c r="W78" s="128">
        <v>261.49</v>
      </c>
    </row>
    <row r="79" ht="31" customHeight="1" spans="1:23">
      <c r="A79" s="126">
        <f>IF(B79="","",COUNTA(B$7:B79))</f>
        <v>45</v>
      </c>
      <c r="B79" s="126" t="s">
        <v>1773</v>
      </c>
      <c r="C79" s="126" t="s">
        <v>1774</v>
      </c>
      <c r="D79" s="126">
        <v>2020.06</v>
      </c>
      <c r="E79" s="126" t="s">
        <v>168</v>
      </c>
      <c r="F79" s="127" t="s">
        <v>1775</v>
      </c>
      <c r="G79" s="128"/>
      <c r="H79" s="128" t="s">
        <v>33</v>
      </c>
      <c r="I79" s="128"/>
      <c r="J79" s="128"/>
      <c r="K79" s="126">
        <v>655</v>
      </c>
      <c r="L79" s="126" t="s">
        <v>34</v>
      </c>
      <c r="M79" s="139">
        <f t="shared" si="2"/>
        <v>976.716</v>
      </c>
      <c r="N79" s="140">
        <v>976.716</v>
      </c>
      <c r="O79" s="140" t="s">
        <v>984</v>
      </c>
      <c r="P79" s="140"/>
      <c r="Q79" s="140" t="s">
        <v>984</v>
      </c>
      <c r="R79" s="128">
        <v>21305</v>
      </c>
      <c r="S79" s="128">
        <v>2130504</v>
      </c>
      <c r="T79" s="128" t="s">
        <v>35</v>
      </c>
      <c r="U79" s="142">
        <v>0</v>
      </c>
      <c r="V79" s="126" t="s">
        <v>1247</v>
      </c>
      <c r="W79" s="128">
        <v>851.291557</v>
      </c>
    </row>
    <row r="80" ht="31" customHeight="1" spans="1:23">
      <c r="A80" s="126">
        <f>IF(B80="","",COUNTA(B$7:B80))</f>
        <v>46</v>
      </c>
      <c r="B80" s="126" t="s">
        <v>1776</v>
      </c>
      <c r="C80" s="126" t="s">
        <v>1777</v>
      </c>
      <c r="D80" s="126">
        <v>2020.06</v>
      </c>
      <c r="E80" s="126" t="s">
        <v>168</v>
      </c>
      <c r="F80" s="127" t="s">
        <v>1778</v>
      </c>
      <c r="G80" s="128"/>
      <c r="H80" s="128" t="s">
        <v>33</v>
      </c>
      <c r="I80" s="128"/>
      <c r="J80" s="128"/>
      <c r="K80" s="126">
        <v>543</v>
      </c>
      <c r="L80" s="126" t="s">
        <v>375</v>
      </c>
      <c r="M80" s="139">
        <f t="shared" si="2"/>
        <v>687.45</v>
      </c>
      <c r="N80" s="140">
        <v>687.45</v>
      </c>
      <c r="O80" s="140" t="s">
        <v>984</v>
      </c>
      <c r="P80" s="140"/>
      <c r="Q80" s="140" t="s">
        <v>984</v>
      </c>
      <c r="R80" s="128">
        <v>21303</v>
      </c>
      <c r="S80" s="128">
        <v>2130504</v>
      </c>
      <c r="T80" s="128" t="s">
        <v>59</v>
      </c>
      <c r="U80" s="142">
        <v>1</v>
      </c>
      <c r="V80" s="126" t="s">
        <v>1247</v>
      </c>
      <c r="W80" s="128">
        <v>603.777207</v>
      </c>
    </row>
    <row r="81" ht="31" customHeight="1" spans="1:23">
      <c r="A81" s="126">
        <f>IF(B81="","",COUNTA(B$7:B81))</f>
        <v>47</v>
      </c>
      <c r="B81" s="126" t="s">
        <v>1779</v>
      </c>
      <c r="C81" s="126" t="s">
        <v>1780</v>
      </c>
      <c r="D81" s="126">
        <v>2020.06</v>
      </c>
      <c r="E81" s="126" t="s">
        <v>168</v>
      </c>
      <c r="F81" s="127" t="s">
        <v>1781</v>
      </c>
      <c r="G81" s="128"/>
      <c r="H81" s="128" t="s">
        <v>33</v>
      </c>
      <c r="I81" s="128"/>
      <c r="J81" s="128"/>
      <c r="K81" s="126">
        <v>186</v>
      </c>
      <c r="L81" s="126" t="s">
        <v>236</v>
      </c>
      <c r="M81" s="139">
        <f t="shared" si="2"/>
        <v>414</v>
      </c>
      <c r="N81" s="140">
        <v>414</v>
      </c>
      <c r="O81" s="140" t="s">
        <v>984</v>
      </c>
      <c r="P81" s="140"/>
      <c r="Q81" s="140" t="s">
        <v>984</v>
      </c>
      <c r="R81" s="128">
        <v>21305</v>
      </c>
      <c r="S81" s="128">
        <v>2130504</v>
      </c>
      <c r="T81" s="128" t="s">
        <v>35</v>
      </c>
      <c r="U81" s="142">
        <v>0</v>
      </c>
      <c r="V81" s="126" t="s">
        <v>1247</v>
      </c>
      <c r="W81" s="128">
        <v>363.551529</v>
      </c>
    </row>
    <row r="82" ht="31" customHeight="1" spans="1:23">
      <c r="A82" s="126">
        <f>IF(B82="","",COUNTA(B$7:B82))</f>
        <v>48</v>
      </c>
      <c r="B82" s="126" t="s">
        <v>1782</v>
      </c>
      <c r="C82" s="126" t="s">
        <v>1783</v>
      </c>
      <c r="D82" s="126">
        <v>2020.06</v>
      </c>
      <c r="E82" s="126" t="s">
        <v>168</v>
      </c>
      <c r="F82" s="127" t="s">
        <v>1784</v>
      </c>
      <c r="G82" s="128"/>
      <c r="H82" s="128" t="s">
        <v>33</v>
      </c>
      <c r="I82" s="128"/>
      <c r="J82" s="128"/>
      <c r="K82" s="126">
        <v>173</v>
      </c>
      <c r="L82" s="126" t="s">
        <v>236</v>
      </c>
      <c r="M82" s="139">
        <f t="shared" si="2"/>
        <v>538</v>
      </c>
      <c r="N82" s="140">
        <v>538</v>
      </c>
      <c r="O82" s="140" t="s">
        <v>984</v>
      </c>
      <c r="P82" s="140"/>
      <c r="Q82" s="140" t="s">
        <v>984</v>
      </c>
      <c r="R82" s="128">
        <v>21305</v>
      </c>
      <c r="S82" s="128">
        <v>2130504</v>
      </c>
      <c r="T82" s="128" t="s">
        <v>35</v>
      </c>
      <c r="U82" s="142">
        <v>0</v>
      </c>
      <c r="V82" s="126" t="s">
        <v>1247</v>
      </c>
      <c r="W82" s="128">
        <v>469.32709</v>
      </c>
    </row>
    <row r="83" ht="31" customHeight="1" spans="1:23">
      <c r="A83" s="126">
        <f>IF(B83="","",COUNTA(B$7:B83))</f>
        <v>49</v>
      </c>
      <c r="B83" s="126" t="s">
        <v>1785</v>
      </c>
      <c r="C83" s="126" t="s">
        <v>1786</v>
      </c>
      <c r="D83" s="126">
        <v>2020.06</v>
      </c>
      <c r="E83" s="126" t="s">
        <v>168</v>
      </c>
      <c r="F83" s="127" t="s">
        <v>1787</v>
      </c>
      <c r="G83" s="128"/>
      <c r="H83" s="128" t="s">
        <v>33</v>
      </c>
      <c r="I83" s="128"/>
      <c r="J83" s="128"/>
      <c r="K83" s="126">
        <v>431</v>
      </c>
      <c r="L83" s="126" t="s">
        <v>236</v>
      </c>
      <c r="M83" s="139">
        <f t="shared" si="2"/>
        <v>971</v>
      </c>
      <c r="N83" s="140">
        <v>971</v>
      </c>
      <c r="O83" s="140" t="s">
        <v>984</v>
      </c>
      <c r="P83" s="140"/>
      <c r="Q83" s="140" t="s">
        <v>984</v>
      </c>
      <c r="R83" s="128">
        <v>21305</v>
      </c>
      <c r="S83" s="128">
        <v>2130504</v>
      </c>
      <c r="T83" s="128" t="s">
        <v>35</v>
      </c>
      <c r="U83" s="142">
        <v>0</v>
      </c>
      <c r="V83" s="126" t="s">
        <v>1247</v>
      </c>
      <c r="W83" s="128">
        <v>858.078894</v>
      </c>
    </row>
    <row r="84" ht="31" customHeight="1" spans="1:23">
      <c r="A84" s="129">
        <f>IF(B84="","",COUNTA(B$7:B84))</f>
        <v>50</v>
      </c>
      <c r="B84" s="129" t="s">
        <v>1788</v>
      </c>
      <c r="C84" s="129" t="s">
        <v>1789</v>
      </c>
      <c r="D84" s="129">
        <v>2020.06</v>
      </c>
      <c r="E84" s="129" t="s">
        <v>168</v>
      </c>
      <c r="F84" s="130" t="s">
        <v>1790</v>
      </c>
      <c r="G84" s="128"/>
      <c r="H84" s="131" t="s">
        <v>33</v>
      </c>
      <c r="I84" s="128"/>
      <c r="J84" s="128"/>
      <c r="K84" s="129">
        <v>122</v>
      </c>
      <c r="L84" s="126" t="s">
        <v>34</v>
      </c>
      <c r="M84" s="139">
        <f t="shared" si="2"/>
        <v>243.32</v>
      </c>
      <c r="N84" s="140">
        <v>243.32</v>
      </c>
      <c r="O84" s="140"/>
      <c r="P84" s="140"/>
      <c r="Q84" s="140" t="s">
        <v>984</v>
      </c>
      <c r="R84" s="128"/>
      <c r="S84" s="128">
        <v>2130504</v>
      </c>
      <c r="T84" s="128" t="s">
        <v>59</v>
      </c>
      <c r="U84" s="143">
        <v>1</v>
      </c>
      <c r="V84" s="126" t="s">
        <v>1247</v>
      </c>
      <c r="W84" s="128">
        <v>243.082857</v>
      </c>
    </row>
    <row r="85" ht="31" customHeight="1" spans="1:23">
      <c r="A85" s="134"/>
      <c r="B85" s="134"/>
      <c r="C85" s="134"/>
      <c r="D85" s="134"/>
      <c r="E85" s="134"/>
      <c r="F85" s="135"/>
      <c r="G85" s="128"/>
      <c r="H85" s="131" t="s">
        <v>33</v>
      </c>
      <c r="I85" s="128"/>
      <c r="J85" s="128"/>
      <c r="K85" s="134"/>
      <c r="L85" s="126" t="s">
        <v>96</v>
      </c>
      <c r="M85" s="139">
        <f t="shared" si="2"/>
        <v>61.28</v>
      </c>
      <c r="N85" s="140">
        <v>61.28</v>
      </c>
      <c r="O85" s="140"/>
      <c r="P85" s="140"/>
      <c r="Q85" s="140" t="s">
        <v>984</v>
      </c>
      <c r="R85" s="128"/>
      <c r="S85" s="128">
        <v>2130504</v>
      </c>
      <c r="T85" s="128" t="s">
        <v>59</v>
      </c>
      <c r="U85" s="134"/>
      <c r="V85" s="126" t="s">
        <v>1247</v>
      </c>
      <c r="W85" s="128">
        <v>61.28</v>
      </c>
    </row>
    <row r="86" ht="31" customHeight="1" spans="1:23">
      <c r="A86" s="134"/>
      <c r="B86" s="134"/>
      <c r="C86" s="134"/>
      <c r="D86" s="134"/>
      <c r="E86" s="134"/>
      <c r="F86" s="135"/>
      <c r="G86" s="128"/>
      <c r="H86" s="131" t="s">
        <v>33</v>
      </c>
      <c r="I86" s="128"/>
      <c r="J86" s="128"/>
      <c r="K86" s="134"/>
      <c r="L86" s="126" t="s">
        <v>112</v>
      </c>
      <c r="M86" s="139">
        <f t="shared" si="2"/>
        <v>11.33</v>
      </c>
      <c r="N86" s="140"/>
      <c r="O86" s="140">
        <v>11.33</v>
      </c>
      <c r="P86" s="140"/>
      <c r="Q86" s="140" t="s">
        <v>984</v>
      </c>
      <c r="R86" s="128"/>
      <c r="S86" s="128">
        <v>2130504</v>
      </c>
      <c r="T86" s="128" t="s">
        <v>59</v>
      </c>
      <c r="U86" s="134"/>
      <c r="V86" s="126" t="s">
        <v>1247</v>
      </c>
      <c r="W86" s="128">
        <v>11.33</v>
      </c>
    </row>
    <row r="87" ht="31" customHeight="1" spans="1:23">
      <c r="A87" s="134"/>
      <c r="B87" s="134"/>
      <c r="C87" s="134"/>
      <c r="D87" s="134"/>
      <c r="E87" s="134"/>
      <c r="F87" s="135"/>
      <c r="G87" s="128"/>
      <c r="H87" s="131" t="s">
        <v>33</v>
      </c>
      <c r="I87" s="128"/>
      <c r="J87" s="128"/>
      <c r="K87" s="134"/>
      <c r="L87" s="126" t="s">
        <v>66</v>
      </c>
      <c r="M87" s="139">
        <f t="shared" si="2"/>
        <v>37.33</v>
      </c>
      <c r="N87" s="140"/>
      <c r="O87" s="140">
        <v>37.33</v>
      </c>
      <c r="P87" s="140"/>
      <c r="Q87" s="140" t="s">
        <v>984</v>
      </c>
      <c r="R87" s="128"/>
      <c r="S87" s="128">
        <v>2130504</v>
      </c>
      <c r="T87" s="128" t="s">
        <v>59</v>
      </c>
      <c r="U87" s="134"/>
      <c r="V87" s="126" t="s">
        <v>1247</v>
      </c>
      <c r="W87" s="128">
        <v>37.33</v>
      </c>
    </row>
    <row r="88" ht="31" customHeight="1" spans="1:23">
      <c r="A88" s="132"/>
      <c r="B88" s="132"/>
      <c r="C88" s="132"/>
      <c r="D88" s="132"/>
      <c r="E88" s="132"/>
      <c r="F88" s="133"/>
      <c r="G88" s="128"/>
      <c r="H88" s="131" t="s">
        <v>33</v>
      </c>
      <c r="I88" s="128"/>
      <c r="J88" s="128"/>
      <c r="K88" s="132"/>
      <c r="L88" s="126" t="s">
        <v>65</v>
      </c>
      <c r="M88" s="139">
        <f t="shared" si="2"/>
        <v>494</v>
      </c>
      <c r="N88" s="140">
        <v>494</v>
      </c>
      <c r="O88" s="140"/>
      <c r="P88" s="140"/>
      <c r="Q88" s="140" t="s">
        <v>984</v>
      </c>
      <c r="R88" s="128"/>
      <c r="S88" s="128">
        <v>2130504</v>
      </c>
      <c r="T88" s="128" t="s">
        <v>59</v>
      </c>
      <c r="U88" s="132"/>
      <c r="V88" s="126" t="s">
        <v>1247</v>
      </c>
      <c r="W88" s="128">
        <v>393.749547</v>
      </c>
    </row>
    <row r="89" ht="31" customHeight="1" spans="1:23">
      <c r="A89" s="126">
        <f>IF(B89="","",COUNTA(B$7:B89))</f>
        <v>51</v>
      </c>
      <c r="B89" s="126" t="s">
        <v>1791</v>
      </c>
      <c r="C89" s="126" t="s">
        <v>1792</v>
      </c>
      <c r="D89" s="126">
        <v>2020.06</v>
      </c>
      <c r="E89" s="126" t="s">
        <v>168</v>
      </c>
      <c r="F89" s="127" t="s">
        <v>1793</v>
      </c>
      <c r="G89" s="128"/>
      <c r="H89" s="128" t="s">
        <v>33</v>
      </c>
      <c r="I89" s="128"/>
      <c r="J89" s="128"/>
      <c r="K89" s="126">
        <v>181</v>
      </c>
      <c r="L89" s="126" t="s">
        <v>58</v>
      </c>
      <c r="M89" s="139">
        <f t="shared" si="2"/>
        <v>644</v>
      </c>
      <c r="N89" s="140">
        <v>644</v>
      </c>
      <c r="O89" s="140" t="s">
        <v>984</v>
      </c>
      <c r="P89" s="140"/>
      <c r="Q89" s="140" t="s">
        <v>984</v>
      </c>
      <c r="R89" s="128">
        <v>2140602</v>
      </c>
      <c r="S89" s="128">
        <v>2130504</v>
      </c>
      <c r="T89" s="128" t="s">
        <v>59</v>
      </c>
      <c r="U89" s="142">
        <v>1</v>
      </c>
      <c r="V89" s="126" t="s">
        <v>1247</v>
      </c>
      <c r="W89" s="128">
        <v>560.169797</v>
      </c>
    </row>
    <row r="90" ht="31" customHeight="1" spans="1:23">
      <c r="A90" s="126">
        <f>IF(B90="","",COUNTA(B$7:B90))</f>
        <v>52</v>
      </c>
      <c r="B90" s="126" t="s">
        <v>1794</v>
      </c>
      <c r="C90" s="126" t="s">
        <v>1795</v>
      </c>
      <c r="D90" s="126">
        <v>2020.06</v>
      </c>
      <c r="E90" s="126" t="s">
        <v>168</v>
      </c>
      <c r="F90" s="127" t="s">
        <v>1796</v>
      </c>
      <c r="G90" s="128"/>
      <c r="H90" s="128" t="s">
        <v>33</v>
      </c>
      <c r="I90" s="128"/>
      <c r="J90" s="128"/>
      <c r="K90" s="126">
        <v>256</v>
      </c>
      <c r="L90" s="126" t="s">
        <v>58</v>
      </c>
      <c r="M90" s="139">
        <f t="shared" si="2"/>
        <v>415.85</v>
      </c>
      <c r="N90" s="140">
        <v>415.85</v>
      </c>
      <c r="O90" s="140" t="s">
        <v>984</v>
      </c>
      <c r="P90" s="140"/>
      <c r="Q90" s="140" t="s">
        <v>984</v>
      </c>
      <c r="R90" s="128">
        <v>2140602</v>
      </c>
      <c r="S90" s="128">
        <v>2130504</v>
      </c>
      <c r="T90" s="128" t="s">
        <v>59</v>
      </c>
      <c r="U90" s="142">
        <v>1</v>
      </c>
      <c r="V90" s="126" t="s">
        <v>1247</v>
      </c>
      <c r="W90" s="128">
        <v>361.454378</v>
      </c>
    </row>
    <row r="91" ht="31" customHeight="1" spans="1:23">
      <c r="A91" s="129">
        <f>IF(B91="","",COUNTA(B$7:B91))</f>
        <v>53</v>
      </c>
      <c r="B91" s="129" t="s">
        <v>1797</v>
      </c>
      <c r="C91" s="129" t="s">
        <v>1798</v>
      </c>
      <c r="D91" s="129">
        <v>2020.06</v>
      </c>
      <c r="E91" s="129" t="s">
        <v>168</v>
      </c>
      <c r="F91" s="130" t="s">
        <v>1799</v>
      </c>
      <c r="G91" s="128"/>
      <c r="H91" s="131" t="s">
        <v>33</v>
      </c>
      <c r="I91" s="128"/>
      <c r="J91" s="128"/>
      <c r="K91" s="129">
        <v>437</v>
      </c>
      <c r="L91" s="126" t="s">
        <v>36</v>
      </c>
      <c r="M91" s="139">
        <f t="shared" si="2"/>
        <v>985.584</v>
      </c>
      <c r="N91" s="140" t="s">
        <v>984</v>
      </c>
      <c r="O91" s="140">
        <v>985.584</v>
      </c>
      <c r="P91" s="140"/>
      <c r="Q91" s="140" t="s">
        <v>984</v>
      </c>
      <c r="R91" s="128">
        <v>21305</v>
      </c>
      <c r="S91" s="128">
        <v>2130504</v>
      </c>
      <c r="T91" s="128" t="s">
        <v>35</v>
      </c>
      <c r="U91" s="143">
        <v>0.1508</v>
      </c>
      <c r="V91" s="126" t="s">
        <v>1247</v>
      </c>
      <c r="W91" s="128">
        <v>985.26369</v>
      </c>
    </row>
    <row r="92" ht="31" customHeight="1" spans="1:23">
      <c r="A92" s="132"/>
      <c r="B92" s="132"/>
      <c r="C92" s="132"/>
      <c r="D92" s="132"/>
      <c r="E92" s="132"/>
      <c r="F92" s="133"/>
      <c r="G92" s="128"/>
      <c r="H92" s="131" t="s">
        <v>33</v>
      </c>
      <c r="I92" s="128"/>
      <c r="J92" s="128"/>
      <c r="K92" s="132"/>
      <c r="L92" s="126" t="s">
        <v>375</v>
      </c>
      <c r="M92" s="139">
        <f t="shared" si="2"/>
        <v>175.056</v>
      </c>
      <c r="N92" s="140">
        <v>175.056</v>
      </c>
      <c r="O92" s="140" t="s">
        <v>984</v>
      </c>
      <c r="P92" s="140"/>
      <c r="Q92" s="140" t="s">
        <v>984</v>
      </c>
      <c r="R92" s="128">
        <v>21303</v>
      </c>
      <c r="S92" s="128">
        <v>2130504</v>
      </c>
      <c r="T92" s="128" t="s">
        <v>59</v>
      </c>
      <c r="U92" s="132"/>
      <c r="V92" s="126" t="s">
        <v>1247</v>
      </c>
      <c r="W92" s="128">
        <v>34.966956</v>
      </c>
    </row>
    <row r="93" ht="31" customHeight="1" spans="1:23">
      <c r="A93" s="126">
        <f>IF(B93="","",COUNTA(B$7:B93))</f>
        <v>54</v>
      </c>
      <c r="B93" s="126" t="s">
        <v>1800</v>
      </c>
      <c r="C93" s="126" t="s">
        <v>1801</v>
      </c>
      <c r="D93" s="126">
        <v>2020.06</v>
      </c>
      <c r="E93" s="126" t="s">
        <v>168</v>
      </c>
      <c r="F93" s="127" t="s">
        <v>1802</v>
      </c>
      <c r="G93" s="128"/>
      <c r="H93" s="128" t="s">
        <v>33</v>
      </c>
      <c r="I93" s="128"/>
      <c r="J93" s="128"/>
      <c r="K93" s="126">
        <v>181</v>
      </c>
      <c r="L93" s="126" t="s">
        <v>375</v>
      </c>
      <c r="M93" s="139">
        <f t="shared" si="2"/>
        <v>408.87</v>
      </c>
      <c r="N93" s="140">
        <v>408.87</v>
      </c>
      <c r="O93" s="140" t="s">
        <v>984</v>
      </c>
      <c r="P93" s="140"/>
      <c r="Q93" s="140" t="s">
        <v>984</v>
      </c>
      <c r="R93" s="128">
        <v>21303</v>
      </c>
      <c r="S93" s="128">
        <v>2130504</v>
      </c>
      <c r="T93" s="128" t="s">
        <v>59</v>
      </c>
      <c r="U93" s="142">
        <v>1</v>
      </c>
      <c r="V93" s="126" t="s">
        <v>1247</v>
      </c>
      <c r="W93" s="128">
        <v>345.493532</v>
      </c>
    </row>
    <row r="94" ht="31" customHeight="1" spans="1:23">
      <c r="A94" s="129">
        <f>IF(B94="","",COUNTA(B$7:B94))</f>
        <v>55</v>
      </c>
      <c r="B94" s="129" t="s">
        <v>1803</v>
      </c>
      <c r="C94" s="129" t="s">
        <v>1804</v>
      </c>
      <c r="D94" s="129">
        <v>2020.06</v>
      </c>
      <c r="E94" s="129" t="s">
        <v>168</v>
      </c>
      <c r="F94" s="130" t="s">
        <v>1805</v>
      </c>
      <c r="G94" s="128"/>
      <c r="H94" s="126" t="s">
        <v>33</v>
      </c>
      <c r="I94" s="128"/>
      <c r="J94" s="128"/>
      <c r="K94" s="129">
        <v>1037</v>
      </c>
      <c r="L94" s="126" t="s">
        <v>77</v>
      </c>
      <c r="M94" s="139">
        <f t="shared" si="2"/>
        <v>149.81</v>
      </c>
      <c r="N94" s="140" t="s">
        <v>984</v>
      </c>
      <c r="O94" s="140">
        <v>149.81</v>
      </c>
      <c r="P94" s="140"/>
      <c r="Q94" s="140" t="s">
        <v>984</v>
      </c>
      <c r="R94" s="128">
        <v>2130199</v>
      </c>
      <c r="S94" s="128">
        <v>2130504</v>
      </c>
      <c r="T94" s="128" t="s">
        <v>59</v>
      </c>
      <c r="U94" s="143">
        <v>1</v>
      </c>
      <c r="V94" s="126" t="s">
        <v>1247</v>
      </c>
      <c r="W94" s="128">
        <v>149.81</v>
      </c>
    </row>
    <row r="95" ht="31" customHeight="1" spans="1:23">
      <c r="A95" s="134"/>
      <c r="B95" s="134"/>
      <c r="C95" s="134"/>
      <c r="D95" s="134"/>
      <c r="E95" s="134"/>
      <c r="F95" s="135"/>
      <c r="G95" s="128"/>
      <c r="H95" s="126" t="s">
        <v>33</v>
      </c>
      <c r="I95" s="128"/>
      <c r="J95" s="128"/>
      <c r="K95" s="134"/>
      <c r="L95" s="126" t="s">
        <v>278</v>
      </c>
      <c r="M95" s="139">
        <f t="shared" si="2"/>
        <v>28.68</v>
      </c>
      <c r="N95" s="140" t="s">
        <v>984</v>
      </c>
      <c r="O95" s="140">
        <v>28.68</v>
      </c>
      <c r="P95" s="140"/>
      <c r="Q95" s="140" t="s">
        <v>984</v>
      </c>
      <c r="R95" s="128"/>
      <c r="S95" s="128">
        <v>2130504</v>
      </c>
      <c r="T95" s="128" t="s">
        <v>59</v>
      </c>
      <c r="U95" s="134"/>
      <c r="V95" s="126" t="s">
        <v>1247</v>
      </c>
      <c r="W95" s="128">
        <v>28.68</v>
      </c>
    </row>
    <row r="96" ht="31" customHeight="1" spans="1:23">
      <c r="A96" s="134"/>
      <c r="B96" s="134"/>
      <c r="C96" s="134"/>
      <c r="D96" s="134"/>
      <c r="E96" s="134"/>
      <c r="F96" s="135"/>
      <c r="G96" s="128"/>
      <c r="H96" s="126" t="s">
        <v>33</v>
      </c>
      <c r="I96" s="128"/>
      <c r="J96" s="128"/>
      <c r="K96" s="134"/>
      <c r="L96" s="126" t="s">
        <v>189</v>
      </c>
      <c r="M96" s="139">
        <f t="shared" si="2"/>
        <v>310.7</v>
      </c>
      <c r="N96" s="140" t="s">
        <v>984</v>
      </c>
      <c r="O96" s="140">
        <v>310.7</v>
      </c>
      <c r="P96" s="140"/>
      <c r="Q96" s="140" t="s">
        <v>984</v>
      </c>
      <c r="R96" s="128">
        <v>2130599</v>
      </c>
      <c r="S96" s="128">
        <v>2130504</v>
      </c>
      <c r="T96" s="128" t="s">
        <v>59</v>
      </c>
      <c r="U96" s="134"/>
      <c r="V96" s="126" t="s">
        <v>1247</v>
      </c>
      <c r="W96" s="128">
        <v>310.7</v>
      </c>
    </row>
    <row r="97" ht="31" customHeight="1" spans="1:23">
      <c r="A97" s="134"/>
      <c r="B97" s="134"/>
      <c r="C97" s="134"/>
      <c r="D97" s="134"/>
      <c r="E97" s="134"/>
      <c r="F97" s="135"/>
      <c r="G97" s="128"/>
      <c r="H97" s="126" t="s">
        <v>33</v>
      </c>
      <c r="I97" s="128"/>
      <c r="J97" s="128"/>
      <c r="K97" s="134"/>
      <c r="L97" s="126" t="s">
        <v>100</v>
      </c>
      <c r="M97" s="139">
        <f t="shared" si="2"/>
        <v>1004.516</v>
      </c>
      <c r="N97" s="140">
        <v>1004.516</v>
      </c>
      <c r="O97" s="140" t="s">
        <v>984</v>
      </c>
      <c r="P97" s="140"/>
      <c r="Q97" s="140" t="s">
        <v>984</v>
      </c>
      <c r="R97" s="128">
        <v>2300225</v>
      </c>
      <c r="S97" s="128">
        <v>2130504</v>
      </c>
      <c r="T97" s="128" t="s">
        <v>59</v>
      </c>
      <c r="U97" s="134"/>
      <c r="V97" s="126" t="s">
        <v>1247</v>
      </c>
      <c r="W97" s="128">
        <v>956.779229</v>
      </c>
    </row>
    <row r="98" ht="31" customHeight="1" spans="1:23">
      <c r="A98" s="132"/>
      <c r="B98" s="132"/>
      <c r="C98" s="132"/>
      <c r="D98" s="132"/>
      <c r="E98" s="132"/>
      <c r="F98" s="133"/>
      <c r="G98" s="128"/>
      <c r="H98" s="126" t="s">
        <v>33</v>
      </c>
      <c r="I98" s="128"/>
      <c r="J98" s="128"/>
      <c r="K98" s="132"/>
      <c r="L98" s="126" t="s">
        <v>99</v>
      </c>
      <c r="M98" s="139">
        <f t="shared" si="2"/>
        <v>160.673</v>
      </c>
      <c r="N98" s="140">
        <v>160.673</v>
      </c>
      <c r="O98" s="140" t="s">
        <v>984</v>
      </c>
      <c r="P98" s="140"/>
      <c r="Q98" s="140" t="s">
        <v>984</v>
      </c>
      <c r="R98" s="128">
        <v>2130199</v>
      </c>
      <c r="S98" s="128">
        <v>2130504</v>
      </c>
      <c r="T98" s="128" t="s">
        <v>59</v>
      </c>
      <c r="U98" s="132"/>
      <c r="V98" s="126" t="s">
        <v>1247</v>
      </c>
      <c r="W98" s="128">
        <v>36.626914</v>
      </c>
    </row>
    <row r="99" ht="31" customHeight="1" spans="1:23">
      <c r="A99" s="126">
        <f>IF(B99="","",COUNTA(B$7:B99))</f>
        <v>56</v>
      </c>
      <c r="B99" s="126" t="s">
        <v>1806</v>
      </c>
      <c r="C99" s="126" t="s">
        <v>1807</v>
      </c>
      <c r="D99" s="126">
        <v>2020.06</v>
      </c>
      <c r="E99" s="126" t="s">
        <v>168</v>
      </c>
      <c r="F99" s="127" t="s">
        <v>1808</v>
      </c>
      <c r="G99" s="128"/>
      <c r="H99" s="128" t="s">
        <v>33</v>
      </c>
      <c r="I99" s="128"/>
      <c r="J99" s="128"/>
      <c r="K99" s="126">
        <v>401</v>
      </c>
      <c r="L99" s="126" t="s">
        <v>236</v>
      </c>
      <c r="M99" s="139">
        <f t="shared" si="2"/>
        <v>570</v>
      </c>
      <c r="N99" s="140">
        <v>570</v>
      </c>
      <c r="O99" s="140" t="s">
        <v>984</v>
      </c>
      <c r="P99" s="140"/>
      <c r="Q99" s="140" t="s">
        <v>984</v>
      </c>
      <c r="R99" s="128">
        <v>21305</v>
      </c>
      <c r="S99" s="128">
        <v>2130504</v>
      </c>
      <c r="T99" s="128" t="s">
        <v>35</v>
      </c>
      <c r="U99" s="142">
        <v>0</v>
      </c>
      <c r="V99" s="126" t="s">
        <v>1247</v>
      </c>
      <c r="W99" s="128">
        <v>503.878167</v>
      </c>
    </row>
    <row r="100" ht="31" customHeight="1" spans="1:23">
      <c r="A100" s="129">
        <f>IF(B100="","",COUNTA(B$7:B100))</f>
        <v>57</v>
      </c>
      <c r="B100" s="129" t="s">
        <v>1809</v>
      </c>
      <c r="C100" s="129" t="s">
        <v>1810</v>
      </c>
      <c r="D100" s="129">
        <v>2020.06</v>
      </c>
      <c r="E100" s="129" t="s">
        <v>168</v>
      </c>
      <c r="F100" s="130" t="s">
        <v>1811</v>
      </c>
      <c r="G100" s="128"/>
      <c r="H100" s="126" t="s">
        <v>33</v>
      </c>
      <c r="I100" s="128"/>
      <c r="J100" s="128"/>
      <c r="K100" s="129">
        <v>1004</v>
      </c>
      <c r="L100" s="126" t="s">
        <v>99</v>
      </c>
      <c r="M100" s="139">
        <f t="shared" si="2"/>
        <v>159.327</v>
      </c>
      <c r="N100" s="140">
        <v>159.327</v>
      </c>
      <c r="O100" s="140" t="s">
        <v>984</v>
      </c>
      <c r="P100" s="140"/>
      <c r="Q100" s="140" t="s">
        <v>984</v>
      </c>
      <c r="R100" s="128">
        <v>2130199</v>
      </c>
      <c r="S100" s="128">
        <v>2130504</v>
      </c>
      <c r="T100" s="128" t="s">
        <v>59</v>
      </c>
      <c r="U100" s="143">
        <v>1</v>
      </c>
      <c r="V100" s="126" t="s">
        <v>1247</v>
      </c>
      <c r="W100" s="128">
        <v>98.381449</v>
      </c>
    </row>
    <row r="101" ht="31" customHeight="1" spans="1:23">
      <c r="A101" s="134"/>
      <c r="B101" s="134"/>
      <c r="C101" s="134"/>
      <c r="D101" s="134"/>
      <c r="E101" s="134"/>
      <c r="F101" s="135"/>
      <c r="G101" s="128"/>
      <c r="H101" s="126" t="s">
        <v>33</v>
      </c>
      <c r="I101" s="128"/>
      <c r="J101" s="128"/>
      <c r="K101" s="134"/>
      <c r="L101" s="126" t="s">
        <v>97</v>
      </c>
      <c r="M101" s="139">
        <f t="shared" si="2"/>
        <v>122</v>
      </c>
      <c r="N101" s="140">
        <v>122</v>
      </c>
      <c r="O101" s="140" t="s">
        <v>984</v>
      </c>
      <c r="P101" s="140"/>
      <c r="Q101" s="140" t="s">
        <v>984</v>
      </c>
      <c r="R101" s="128">
        <v>2130135</v>
      </c>
      <c r="S101" s="128">
        <v>2130504</v>
      </c>
      <c r="T101" s="128" t="s">
        <v>59</v>
      </c>
      <c r="U101" s="134"/>
      <c r="V101" s="126" t="s">
        <v>1247</v>
      </c>
      <c r="W101" s="128">
        <v>122</v>
      </c>
    </row>
    <row r="102" ht="31" customHeight="1" spans="1:23">
      <c r="A102" s="134"/>
      <c r="B102" s="134"/>
      <c r="C102" s="134"/>
      <c r="D102" s="134"/>
      <c r="E102" s="134"/>
      <c r="F102" s="135"/>
      <c r="G102" s="128"/>
      <c r="H102" s="126" t="s">
        <v>33</v>
      </c>
      <c r="I102" s="128"/>
      <c r="J102" s="128"/>
      <c r="K102" s="134"/>
      <c r="L102" s="126" t="s">
        <v>95</v>
      </c>
      <c r="M102" s="139">
        <f t="shared" si="2"/>
        <v>105</v>
      </c>
      <c r="N102" s="140">
        <v>105</v>
      </c>
      <c r="O102" s="140" t="s">
        <v>984</v>
      </c>
      <c r="P102" s="140"/>
      <c r="Q102" s="140" t="s">
        <v>984</v>
      </c>
      <c r="R102" s="128">
        <v>2130701</v>
      </c>
      <c r="S102" s="128">
        <v>2130504</v>
      </c>
      <c r="T102" s="128" t="s">
        <v>59</v>
      </c>
      <c r="U102" s="134"/>
      <c r="V102" s="126" t="s">
        <v>1247</v>
      </c>
      <c r="W102" s="128">
        <v>105</v>
      </c>
    </row>
    <row r="103" ht="31" customHeight="1" spans="1:23">
      <c r="A103" s="134"/>
      <c r="B103" s="134"/>
      <c r="C103" s="134"/>
      <c r="D103" s="134"/>
      <c r="E103" s="134"/>
      <c r="F103" s="135"/>
      <c r="G103" s="128"/>
      <c r="H103" s="126" t="s">
        <v>33</v>
      </c>
      <c r="I103" s="128"/>
      <c r="J103" s="128"/>
      <c r="K103" s="134"/>
      <c r="L103" s="126" t="s">
        <v>95</v>
      </c>
      <c r="M103" s="139">
        <f t="shared" si="2"/>
        <v>152</v>
      </c>
      <c r="N103" s="140">
        <v>152</v>
      </c>
      <c r="O103" s="140" t="s">
        <v>984</v>
      </c>
      <c r="P103" s="140"/>
      <c r="Q103" s="140" t="s">
        <v>984</v>
      </c>
      <c r="R103" s="128">
        <v>2130701</v>
      </c>
      <c r="S103" s="128">
        <v>2130504</v>
      </c>
      <c r="T103" s="128" t="s">
        <v>59</v>
      </c>
      <c r="U103" s="134"/>
      <c r="V103" s="126" t="s">
        <v>1247</v>
      </c>
      <c r="W103" s="128">
        <v>152</v>
      </c>
    </row>
    <row r="104" ht="31" customHeight="1" spans="1:23">
      <c r="A104" s="134"/>
      <c r="B104" s="134"/>
      <c r="C104" s="134"/>
      <c r="D104" s="134"/>
      <c r="E104" s="134"/>
      <c r="F104" s="135"/>
      <c r="G104" s="128"/>
      <c r="H104" s="126" t="s">
        <v>33</v>
      </c>
      <c r="I104" s="128"/>
      <c r="J104" s="128"/>
      <c r="K104" s="134"/>
      <c r="L104" s="126" t="s">
        <v>95</v>
      </c>
      <c r="M104" s="139">
        <f t="shared" si="2"/>
        <v>389</v>
      </c>
      <c r="N104" s="140">
        <v>389</v>
      </c>
      <c r="O104" s="140" t="s">
        <v>984</v>
      </c>
      <c r="P104" s="140"/>
      <c r="Q104" s="140" t="s">
        <v>984</v>
      </c>
      <c r="R104" s="128">
        <v>2130706</v>
      </c>
      <c r="S104" s="128">
        <v>2130504</v>
      </c>
      <c r="T104" s="128" t="s">
        <v>59</v>
      </c>
      <c r="U104" s="134"/>
      <c r="V104" s="126" t="s">
        <v>1247</v>
      </c>
      <c r="W104" s="128">
        <v>389</v>
      </c>
    </row>
    <row r="105" ht="31" customHeight="1" spans="1:23">
      <c r="A105" s="134"/>
      <c r="B105" s="134"/>
      <c r="C105" s="134"/>
      <c r="D105" s="134"/>
      <c r="E105" s="134"/>
      <c r="F105" s="135"/>
      <c r="G105" s="128"/>
      <c r="H105" s="126" t="s">
        <v>33</v>
      </c>
      <c r="I105" s="128"/>
      <c r="J105" s="128"/>
      <c r="K105" s="134"/>
      <c r="L105" s="126" t="s">
        <v>375</v>
      </c>
      <c r="M105" s="139">
        <f t="shared" si="2"/>
        <v>466.624</v>
      </c>
      <c r="N105" s="140">
        <v>466.624</v>
      </c>
      <c r="O105" s="140" t="s">
        <v>984</v>
      </c>
      <c r="P105" s="140"/>
      <c r="Q105" s="140" t="s">
        <v>984</v>
      </c>
      <c r="R105" s="128">
        <v>21303</v>
      </c>
      <c r="S105" s="128">
        <v>2130504</v>
      </c>
      <c r="T105" s="128" t="s">
        <v>59</v>
      </c>
      <c r="U105" s="134"/>
      <c r="V105" s="126" t="s">
        <v>1247</v>
      </c>
      <c r="W105" s="128">
        <v>437.76195</v>
      </c>
    </row>
    <row r="106" ht="31" customHeight="1" spans="1:23">
      <c r="A106" s="134"/>
      <c r="B106" s="134"/>
      <c r="C106" s="134"/>
      <c r="D106" s="134"/>
      <c r="E106" s="134"/>
      <c r="F106" s="135"/>
      <c r="G106" s="128"/>
      <c r="H106" s="126" t="s">
        <v>33</v>
      </c>
      <c r="I106" s="128"/>
      <c r="J106" s="128"/>
      <c r="K106" s="134"/>
      <c r="L106" s="126" t="s">
        <v>205</v>
      </c>
      <c r="M106" s="139">
        <f t="shared" si="2"/>
        <v>124.71</v>
      </c>
      <c r="N106" s="140">
        <v>124.71</v>
      </c>
      <c r="O106" s="140" t="s">
        <v>984</v>
      </c>
      <c r="P106" s="140"/>
      <c r="Q106" s="140" t="s">
        <v>984</v>
      </c>
      <c r="R106" s="128">
        <v>2070199</v>
      </c>
      <c r="S106" s="128">
        <v>2130504</v>
      </c>
      <c r="T106" s="128" t="s">
        <v>59</v>
      </c>
      <c r="U106" s="134"/>
      <c r="V106" s="126" t="s">
        <v>1247</v>
      </c>
      <c r="W106" s="128">
        <v>42.735949</v>
      </c>
    </row>
    <row r="107" ht="31" customHeight="1" spans="1:23">
      <c r="A107" s="132"/>
      <c r="B107" s="132"/>
      <c r="C107" s="132"/>
      <c r="D107" s="132"/>
      <c r="E107" s="132"/>
      <c r="F107" s="133"/>
      <c r="G107" s="128"/>
      <c r="H107" s="126" t="s">
        <v>33</v>
      </c>
      <c r="I107" s="128"/>
      <c r="J107" s="128"/>
      <c r="K107" s="132"/>
      <c r="L107" s="126" t="s">
        <v>58</v>
      </c>
      <c r="M107" s="139">
        <f t="shared" si="2"/>
        <v>15</v>
      </c>
      <c r="N107" s="140">
        <v>15</v>
      </c>
      <c r="O107" s="140" t="s">
        <v>984</v>
      </c>
      <c r="P107" s="140"/>
      <c r="Q107" s="140" t="s">
        <v>984</v>
      </c>
      <c r="R107" s="128">
        <v>2140602</v>
      </c>
      <c r="S107" s="128">
        <v>2130504</v>
      </c>
      <c r="T107" s="128" t="s">
        <v>59</v>
      </c>
      <c r="U107" s="132"/>
      <c r="V107" s="126" t="s">
        <v>1247</v>
      </c>
      <c r="W107" s="128">
        <v>0</v>
      </c>
    </row>
    <row r="108" ht="31" customHeight="1" spans="1:23">
      <c r="A108" s="126">
        <f>IF(B108="","",COUNTA(B$7:B108))</f>
        <v>58</v>
      </c>
      <c r="B108" s="126" t="s">
        <v>1812</v>
      </c>
      <c r="C108" s="126" t="s">
        <v>1813</v>
      </c>
      <c r="D108" s="126">
        <v>2020.06</v>
      </c>
      <c r="E108" s="126" t="s">
        <v>1814</v>
      </c>
      <c r="F108" s="127" t="s">
        <v>1815</v>
      </c>
      <c r="G108" s="128"/>
      <c r="H108" s="128" t="s">
        <v>33</v>
      </c>
      <c r="I108" s="128"/>
      <c r="J108" s="128"/>
      <c r="K108" s="126">
        <v>201</v>
      </c>
      <c r="L108" s="126" t="s">
        <v>95</v>
      </c>
      <c r="M108" s="139">
        <f t="shared" si="2"/>
        <v>310</v>
      </c>
      <c r="N108" s="140">
        <v>310</v>
      </c>
      <c r="O108" s="140" t="s">
        <v>984</v>
      </c>
      <c r="P108" s="140"/>
      <c r="Q108" s="140" t="s">
        <v>984</v>
      </c>
      <c r="R108" s="128">
        <v>2130701</v>
      </c>
      <c r="S108" s="128">
        <v>2130504</v>
      </c>
      <c r="T108" s="128" t="s">
        <v>59</v>
      </c>
      <c r="U108" s="142">
        <v>1</v>
      </c>
      <c r="V108" s="126" t="s">
        <v>1247</v>
      </c>
      <c r="W108" s="128">
        <v>259.47291</v>
      </c>
    </row>
    <row r="109" ht="31" customHeight="1" spans="1:23">
      <c r="A109" s="129">
        <f>IF(B109="","",COUNTA(B$7:B109))</f>
        <v>59</v>
      </c>
      <c r="B109" s="129" t="s">
        <v>1816</v>
      </c>
      <c r="C109" s="129" t="s">
        <v>1817</v>
      </c>
      <c r="D109" s="129">
        <v>2020.04</v>
      </c>
      <c r="E109" s="129" t="s">
        <v>168</v>
      </c>
      <c r="F109" s="130" t="s">
        <v>1818</v>
      </c>
      <c r="G109" s="128"/>
      <c r="H109" s="126" t="s">
        <v>33</v>
      </c>
      <c r="I109" s="128"/>
      <c r="J109" s="128"/>
      <c r="K109" s="129">
        <v>4168</v>
      </c>
      <c r="L109" s="126" t="s">
        <v>1089</v>
      </c>
      <c r="M109" s="139">
        <f t="shared" si="2"/>
        <v>182.239818</v>
      </c>
      <c r="N109" s="140" t="s">
        <v>984</v>
      </c>
      <c r="O109" s="140" t="s">
        <v>984</v>
      </c>
      <c r="P109" s="140"/>
      <c r="Q109" s="140">
        <v>182.239818</v>
      </c>
      <c r="R109" s="128"/>
      <c r="S109" s="128">
        <v>2130504</v>
      </c>
      <c r="T109" s="128" t="s">
        <v>59</v>
      </c>
      <c r="U109" s="143">
        <v>1</v>
      </c>
      <c r="V109" s="126" t="s">
        <v>1247</v>
      </c>
      <c r="W109" s="128">
        <v>182.239818</v>
      </c>
    </row>
    <row r="110" ht="31" customHeight="1" spans="1:23">
      <c r="A110" s="134"/>
      <c r="B110" s="134"/>
      <c r="C110" s="134"/>
      <c r="D110" s="134"/>
      <c r="E110" s="134"/>
      <c r="F110" s="135"/>
      <c r="G110" s="128"/>
      <c r="H110" s="126" t="s">
        <v>33</v>
      </c>
      <c r="I110" s="128"/>
      <c r="J110" s="128"/>
      <c r="K110" s="134"/>
      <c r="L110" s="126" t="s">
        <v>1089</v>
      </c>
      <c r="M110" s="139">
        <f t="shared" si="2"/>
        <v>11</v>
      </c>
      <c r="N110" s="140" t="s">
        <v>984</v>
      </c>
      <c r="O110" s="140" t="s">
        <v>984</v>
      </c>
      <c r="P110" s="140"/>
      <c r="Q110" s="140">
        <v>11</v>
      </c>
      <c r="R110" s="128">
        <v>2110499</v>
      </c>
      <c r="S110" s="128">
        <v>2130504</v>
      </c>
      <c r="T110" s="128" t="s">
        <v>59</v>
      </c>
      <c r="U110" s="134"/>
      <c r="V110" s="126" t="s">
        <v>1247</v>
      </c>
      <c r="W110" s="128">
        <v>11</v>
      </c>
    </row>
    <row r="111" ht="31" customHeight="1" spans="1:23">
      <c r="A111" s="134"/>
      <c r="B111" s="134"/>
      <c r="C111" s="134"/>
      <c r="D111" s="134"/>
      <c r="E111" s="134"/>
      <c r="F111" s="135"/>
      <c r="G111" s="128"/>
      <c r="H111" s="126" t="s">
        <v>33</v>
      </c>
      <c r="I111" s="128"/>
      <c r="J111" s="128"/>
      <c r="K111" s="134"/>
      <c r="L111" s="126" t="s">
        <v>1089</v>
      </c>
      <c r="M111" s="139">
        <f t="shared" si="2"/>
        <v>152.555276</v>
      </c>
      <c r="N111" s="140" t="s">
        <v>984</v>
      </c>
      <c r="O111" s="140" t="s">
        <v>984</v>
      </c>
      <c r="P111" s="140"/>
      <c r="Q111" s="140">
        <v>152.555276</v>
      </c>
      <c r="R111" s="128">
        <v>2210105</v>
      </c>
      <c r="S111" s="128">
        <v>2130504</v>
      </c>
      <c r="T111" s="128" t="s">
        <v>59</v>
      </c>
      <c r="U111" s="134"/>
      <c r="V111" s="126" t="s">
        <v>1247</v>
      </c>
      <c r="W111" s="128">
        <v>152.555276</v>
      </c>
    </row>
    <row r="112" ht="31" customHeight="1" spans="1:23">
      <c r="A112" s="132"/>
      <c r="B112" s="132"/>
      <c r="C112" s="132"/>
      <c r="D112" s="132"/>
      <c r="E112" s="132"/>
      <c r="F112" s="133"/>
      <c r="G112" s="128"/>
      <c r="H112" s="126" t="s">
        <v>33</v>
      </c>
      <c r="I112" s="128"/>
      <c r="J112" s="128"/>
      <c r="K112" s="132"/>
      <c r="L112" s="126" t="s">
        <v>94</v>
      </c>
      <c r="M112" s="139">
        <f t="shared" si="2"/>
        <v>400</v>
      </c>
      <c r="N112" s="140">
        <v>400</v>
      </c>
      <c r="O112" s="140" t="s">
        <v>984</v>
      </c>
      <c r="P112" s="140"/>
      <c r="Q112" s="140" t="s">
        <v>984</v>
      </c>
      <c r="R112" s="128">
        <v>21302</v>
      </c>
      <c r="S112" s="128">
        <v>2130504</v>
      </c>
      <c r="T112" s="128" t="s">
        <v>59</v>
      </c>
      <c r="U112" s="132"/>
      <c r="V112" s="126" t="s">
        <v>1247</v>
      </c>
      <c r="W112" s="128">
        <v>400</v>
      </c>
    </row>
    <row r="113" ht="31" customHeight="1" spans="1:23">
      <c r="A113" s="129">
        <f>IF(B113="","",COUNTA(B$7:B113))</f>
        <v>60</v>
      </c>
      <c r="B113" s="129" t="s">
        <v>1819</v>
      </c>
      <c r="C113" s="129" t="s">
        <v>1820</v>
      </c>
      <c r="D113" s="129">
        <v>2020.04</v>
      </c>
      <c r="E113" s="129" t="s">
        <v>168</v>
      </c>
      <c r="F113" s="130" t="s">
        <v>1821</v>
      </c>
      <c r="G113" s="128"/>
      <c r="H113" s="126" t="s">
        <v>33</v>
      </c>
      <c r="I113" s="128"/>
      <c r="J113" s="128"/>
      <c r="K113" s="129">
        <v>3476</v>
      </c>
      <c r="L113" s="126" t="s">
        <v>94</v>
      </c>
      <c r="M113" s="139">
        <f t="shared" si="2"/>
        <v>400</v>
      </c>
      <c r="N113" s="140">
        <v>400</v>
      </c>
      <c r="O113" s="140" t="s">
        <v>984</v>
      </c>
      <c r="P113" s="140"/>
      <c r="Q113" s="140" t="s">
        <v>984</v>
      </c>
      <c r="R113" s="128">
        <v>21302</v>
      </c>
      <c r="S113" s="128">
        <v>2130504</v>
      </c>
      <c r="T113" s="128" t="s">
        <v>59</v>
      </c>
      <c r="U113" s="143">
        <v>1</v>
      </c>
      <c r="V113" s="126" t="s">
        <v>1247</v>
      </c>
      <c r="W113" s="128">
        <v>400</v>
      </c>
    </row>
    <row r="114" ht="31" customHeight="1" spans="1:23">
      <c r="A114" s="132"/>
      <c r="B114" s="132"/>
      <c r="C114" s="132"/>
      <c r="D114" s="132"/>
      <c r="E114" s="132"/>
      <c r="F114" s="133"/>
      <c r="G114" s="128"/>
      <c r="H114" s="126" t="s">
        <v>33</v>
      </c>
      <c r="I114" s="128"/>
      <c r="J114" s="128"/>
      <c r="K114" s="132"/>
      <c r="L114" s="126" t="s">
        <v>1089</v>
      </c>
      <c r="M114" s="139">
        <f t="shared" si="2"/>
        <v>574.116215</v>
      </c>
      <c r="N114" s="140" t="s">
        <v>984</v>
      </c>
      <c r="O114" s="140" t="s">
        <v>984</v>
      </c>
      <c r="P114" s="140"/>
      <c r="Q114" s="140">
        <v>574.116215</v>
      </c>
      <c r="R114" s="128">
        <v>2210105</v>
      </c>
      <c r="S114" s="128">
        <v>2130504</v>
      </c>
      <c r="T114" s="128" t="s">
        <v>59</v>
      </c>
      <c r="U114" s="132"/>
      <c r="V114" s="126" t="s">
        <v>1247</v>
      </c>
      <c r="W114" s="128">
        <v>574.116215</v>
      </c>
    </row>
    <row r="115" ht="31" customHeight="1" spans="1:23">
      <c r="A115" s="129">
        <f>IF(B115="","",COUNTA(B$7:B115))</f>
        <v>61</v>
      </c>
      <c r="B115" s="129" t="s">
        <v>1822</v>
      </c>
      <c r="C115" s="129" t="s">
        <v>1823</v>
      </c>
      <c r="D115" s="129">
        <v>2020.04</v>
      </c>
      <c r="E115" s="129" t="s">
        <v>168</v>
      </c>
      <c r="F115" s="130" t="s">
        <v>1824</v>
      </c>
      <c r="G115" s="128"/>
      <c r="H115" s="126" t="s">
        <v>33</v>
      </c>
      <c r="I115" s="128"/>
      <c r="J115" s="128"/>
      <c r="K115" s="129">
        <v>1320</v>
      </c>
      <c r="L115" s="126" t="s">
        <v>1089</v>
      </c>
      <c r="M115" s="139">
        <f t="shared" si="2"/>
        <v>795.867671</v>
      </c>
      <c r="N115" s="140" t="s">
        <v>984</v>
      </c>
      <c r="O115" s="140" t="s">
        <v>984</v>
      </c>
      <c r="P115" s="140"/>
      <c r="Q115" s="140">
        <v>795.867671</v>
      </c>
      <c r="R115" s="128">
        <v>2210105</v>
      </c>
      <c r="S115" s="128">
        <v>2130504</v>
      </c>
      <c r="T115" s="128" t="s">
        <v>59</v>
      </c>
      <c r="U115" s="143">
        <v>1</v>
      </c>
      <c r="V115" s="126" t="s">
        <v>1247</v>
      </c>
      <c r="W115" s="128">
        <v>795.867671</v>
      </c>
    </row>
    <row r="116" ht="31" customHeight="1" spans="1:23">
      <c r="A116" s="132"/>
      <c r="B116" s="132"/>
      <c r="C116" s="132"/>
      <c r="D116" s="132"/>
      <c r="E116" s="132"/>
      <c r="F116" s="133"/>
      <c r="G116" s="128"/>
      <c r="H116" s="126" t="s">
        <v>33</v>
      </c>
      <c r="I116" s="128"/>
      <c r="J116" s="128"/>
      <c r="K116" s="132"/>
      <c r="L116" s="126" t="s">
        <v>94</v>
      </c>
      <c r="M116" s="139">
        <f t="shared" si="2"/>
        <v>413.778182</v>
      </c>
      <c r="N116" s="140">
        <v>413.778182</v>
      </c>
      <c r="O116" s="140" t="s">
        <v>984</v>
      </c>
      <c r="P116" s="140"/>
      <c r="Q116" s="140" t="s">
        <v>984</v>
      </c>
      <c r="R116" s="128">
        <v>21302</v>
      </c>
      <c r="S116" s="128">
        <v>2130504</v>
      </c>
      <c r="T116" s="128" t="s">
        <v>59</v>
      </c>
      <c r="U116" s="132"/>
      <c r="V116" s="126" t="s">
        <v>1247</v>
      </c>
      <c r="W116" s="128">
        <v>413.778182</v>
      </c>
    </row>
    <row r="117" ht="58" customHeight="1" spans="1:23">
      <c r="A117" s="126">
        <f>IF(B117="","",COUNTA(B$7:B117))</f>
        <v>62</v>
      </c>
      <c r="B117" s="126" t="s">
        <v>1825</v>
      </c>
      <c r="C117" s="126" t="s">
        <v>1826</v>
      </c>
      <c r="D117" s="126">
        <v>2020.07</v>
      </c>
      <c r="E117" s="126" t="s">
        <v>168</v>
      </c>
      <c r="F117" s="127" t="s">
        <v>1827</v>
      </c>
      <c r="G117" s="128"/>
      <c r="H117" s="128" t="s">
        <v>33</v>
      </c>
      <c r="I117" s="128"/>
      <c r="J117" s="128"/>
      <c r="K117" s="126"/>
      <c r="L117" s="126" t="s">
        <v>34</v>
      </c>
      <c r="M117" s="139">
        <f t="shared" si="2"/>
        <v>1860</v>
      </c>
      <c r="N117" s="140">
        <v>1860</v>
      </c>
      <c r="O117" s="140" t="s">
        <v>984</v>
      </c>
      <c r="P117" s="140"/>
      <c r="Q117" s="140" t="s">
        <v>984</v>
      </c>
      <c r="R117" s="128">
        <v>21305</v>
      </c>
      <c r="S117" s="128">
        <v>2130504</v>
      </c>
      <c r="T117" s="128" t="s">
        <v>35</v>
      </c>
      <c r="U117" s="145">
        <v>0</v>
      </c>
      <c r="V117" s="126" t="s">
        <v>1247</v>
      </c>
      <c r="W117" s="128">
        <v>1588.666719</v>
      </c>
    </row>
  </sheetData>
  <mergeCells count="141">
    <mergeCell ref="A2:W2"/>
    <mergeCell ref="B3:D3"/>
    <mergeCell ref="G3:L3"/>
    <mergeCell ref="Q3:R3"/>
    <mergeCell ref="S3:T3"/>
    <mergeCell ref="G4:J4"/>
    <mergeCell ref="M4:Q4"/>
    <mergeCell ref="R4:S4"/>
    <mergeCell ref="A6:F6"/>
    <mergeCell ref="A4:A5"/>
    <mergeCell ref="A15:A16"/>
    <mergeCell ref="A22:A26"/>
    <mergeCell ref="A41:A43"/>
    <mergeCell ref="A47:A50"/>
    <mergeCell ref="A52:A55"/>
    <mergeCell ref="A56:A69"/>
    <mergeCell ref="A70:A71"/>
    <mergeCell ref="A73:A74"/>
    <mergeCell ref="A84:A88"/>
    <mergeCell ref="A91:A92"/>
    <mergeCell ref="A94:A98"/>
    <mergeCell ref="A100:A107"/>
    <mergeCell ref="A109:A112"/>
    <mergeCell ref="A113:A114"/>
    <mergeCell ref="A115:A116"/>
    <mergeCell ref="B4:B5"/>
    <mergeCell ref="B15:B16"/>
    <mergeCell ref="B22:B26"/>
    <mergeCell ref="B41:B43"/>
    <mergeCell ref="B47:B50"/>
    <mergeCell ref="B52:B55"/>
    <mergeCell ref="B56:B69"/>
    <mergeCell ref="B70:B71"/>
    <mergeCell ref="B73:B74"/>
    <mergeCell ref="B84:B88"/>
    <mergeCell ref="B91:B92"/>
    <mergeCell ref="B94:B98"/>
    <mergeCell ref="B100:B107"/>
    <mergeCell ref="B109:B112"/>
    <mergeCell ref="B113:B114"/>
    <mergeCell ref="B115:B116"/>
    <mergeCell ref="C4:C5"/>
    <mergeCell ref="C15:C16"/>
    <mergeCell ref="C22:C26"/>
    <mergeCell ref="C41:C43"/>
    <mergeCell ref="C47:C50"/>
    <mergeCell ref="C52:C55"/>
    <mergeCell ref="C56:C69"/>
    <mergeCell ref="C70:C71"/>
    <mergeCell ref="C73:C74"/>
    <mergeCell ref="C84:C88"/>
    <mergeCell ref="C91:C92"/>
    <mergeCell ref="C94:C98"/>
    <mergeCell ref="C100:C107"/>
    <mergeCell ref="C109:C112"/>
    <mergeCell ref="C113:C114"/>
    <mergeCell ref="C115:C116"/>
    <mergeCell ref="D4:D5"/>
    <mergeCell ref="D15:D16"/>
    <mergeCell ref="D22:D26"/>
    <mergeCell ref="D41:D43"/>
    <mergeCell ref="D47:D50"/>
    <mergeCell ref="D52:D55"/>
    <mergeCell ref="D56:D69"/>
    <mergeCell ref="D70:D71"/>
    <mergeCell ref="D73:D74"/>
    <mergeCell ref="D84:D88"/>
    <mergeCell ref="D91:D92"/>
    <mergeCell ref="D94:D98"/>
    <mergeCell ref="D100:D107"/>
    <mergeCell ref="D109:D112"/>
    <mergeCell ref="D113:D114"/>
    <mergeCell ref="D115:D116"/>
    <mergeCell ref="E4:E5"/>
    <mergeCell ref="E15:E16"/>
    <mergeCell ref="E22:E26"/>
    <mergeCell ref="E41:E43"/>
    <mergeCell ref="E47:E50"/>
    <mergeCell ref="E52:E55"/>
    <mergeCell ref="E56:E69"/>
    <mergeCell ref="E70:E71"/>
    <mergeCell ref="E73:E74"/>
    <mergeCell ref="E84:E88"/>
    <mergeCell ref="E91:E92"/>
    <mergeCell ref="E94:E98"/>
    <mergeCell ref="E100:E107"/>
    <mergeCell ref="E109:E112"/>
    <mergeCell ref="E113:E114"/>
    <mergeCell ref="E115:E116"/>
    <mergeCell ref="F4:F5"/>
    <mergeCell ref="F15:F16"/>
    <mergeCell ref="F22:F26"/>
    <mergeCell ref="F41:F43"/>
    <mergeCell ref="F47:F50"/>
    <mergeCell ref="F52:F55"/>
    <mergeCell ref="F56:F69"/>
    <mergeCell ref="F70:F71"/>
    <mergeCell ref="F73:F74"/>
    <mergeCell ref="F84:F88"/>
    <mergeCell ref="F91:F92"/>
    <mergeCell ref="F94:F98"/>
    <mergeCell ref="F100:F107"/>
    <mergeCell ref="F109:F112"/>
    <mergeCell ref="F113:F114"/>
    <mergeCell ref="F115:F116"/>
    <mergeCell ref="K4:K5"/>
    <mergeCell ref="K15:K16"/>
    <mergeCell ref="K22:K26"/>
    <mergeCell ref="K41:K43"/>
    <mergeCell ref="K47:K50"/>
    <mergeCell ref="K52:K55"/>
    <mergeCell ref="K56:K69"/>
    <mergeCell ref="K70:K71"/>
    <mergeCell ref="K73:K74"/>
    <mergeCell ref="K84:K88"/>
    <mergeCell ref="K91:K92"/>
    <mergeCell ref="K94:K98"/>
    <mergeCell ref="K100:K107"/>
    <mergeCell ref="K109:K112"/>
    <mergeCell ref="K113:K114"/>
    <mergeCell ref="K115:K116"/>
    <mergeCell ref="L4:L5"/>
    <mergeCell ref="T4:T5"/>
    <mergeCell ref="U4:U5"/>
    <mergeCell ref="U15:U16"/>
    <mergeCell ref="U22:U26"/>
    <mergeCell ref="U41:U43"/>
    <mergeCell ref="U47:U50"/>
    <mergeCell ref="U52:U55"/>
    <mergeCell ref="U56:U69"/>
    <mergeCell ref="U70:U71"/>
    <mergeCell ref="U73:U74"/>
    <mergeCell ref="U84:U88"/>
    <mergeCell ref="U91:U92"/>
    <mergeCell ref="U94:U98"/>
    <mergeCell ref="U100:U107"/>
    <mergeCell ref="U109:U112"/>
    <mergeCell ref="U113:U114"/>
    <mergeCell ref="U115:U116"/>
    <mergeCell ref="V4:V5"/>
    <mergeCell ref="W4:W5"/>
  </mergeCells>
  <dataValidations count="1">
    <dataValidation type="list" allowBlank="1" showInputMessage="1" showErrorMessage="1" sqref="L6 L7 L8 L9 L10 L11 L12 L13 L14 L20 L21 L22 L23 L24 L27 L28 L29 L30 L31 L32 L37 L38 L39 L40 L41 L42 L46 L51 L69 L70 L71 L72 L75 L76 L77 L78 L79 L80 L83 L89 L90 L93 L99 L103 L104 L117 L15:L19 L25:L26 L33:L36 L43:L45 L47:L50 L52:L61 L62:L65 L66:L68 L73:L74 L81:L82 L84:L88 L91:L92 L94:L98 L100:L102 L105:L107 L108:L116">
      <formula1>INDIRECT(#REF!)</formula1>
    </dataValidation>
  </dataValidations>
  <pageMargins left="0.751388888888889" right="0.751388888888889" top="1" bottom="1" header="0.5" footer="0.5"/>
  <pageSetup paperSize="8" scale="5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T14"/>
  <sheetViews>
    <sheetView showZeros="0" zoomScale="80" zoomScaleNormal="80" workbookViewId="0">
      <selection activeCell="D8" sqref="D8"/>
    </sheetView>
  </sheetViews>
  <sheetFormatPr defaultColWidth="9" defaultRowHeight="13.5"/>
  <cols>
    <col min="1" max="1" width="6.25833333333333" style="78" customWidth="1"/>
    <col min="2" max="2" width="13.8833333333333" style="78" customWidth="1"/>
    <col min="3" max="3" width="15.5" style="78" customWidth="1"/>
    <col min="4" max="4" width="18.7583333333333" style="78" customWidth="1"/>
    <col min="5" max="5" width="13.7583333333333" style="78" customWidth="1"/>
    <col min="6" max="6" width="12.7583333333333" style="78" customWidth="1"/>
    <col min="7" max="7" width="13.2583333333333" style="78" customWidth="1"/>
    <col min="8" max="8" width="12.025" style="78" customWidth="1"/>
    <col min="9" max="9" width="12" style="78" customWidth="1"/>
    <col min="10" max="10" width="11.2583333333333" style="78" customWidth="1"/>
    <col min="11" max="11" width="12" style="78" customWidth="1"/>
    <col min="12" max="12" width="9.5" style="78" customWidth="1"/>
    <col min="13" max="13" width="12" style="78" customWidth="1"/>
    <col min="14" max="14" width="11.7083333333333" style="78" customWidth="1"/>
    <col min="15" max="15" width="12" style="78" customWidth="1"/>
    <col min="16" max="16" width="12.025" style="78" customWidth="1"/>
    <col min="17" max="17" width="12" style="78" customWidth="1"/>
    <col min="18" max="18" width="9.5" style="78" customWidth="1"/>
    <col min="19" max="19" width="12" style="78" customWidth="1"/>
    <col min="20" max="20" width="9.5" style="78" customWidth="1"/>
    <col min="21" max="21" width="10.7583333333333" style="78" customWidth="1"/>
    <col min="22" max="22" width="9.5" style="78" customWidth="1"/>
    <col min="23" max="23" width="13.2583333333333" style="78" customWidth="1"/>
    <col min="24" max="24" width="11.125" style="78" customWidth="1"/>
    <col min="25" max="25" width="13.2583333333333" style="78" customWidth="1"/>
    <col min="26" max="26" width="12.6416666666667" style="78" customWidth="1"/>
    <col min="27" max="27" width="12" style="78" customWidth="1"/>
    <col min="28" max="28" width="12.6416666666667" style="78" customWidth="1"/>
    <col min="29" max="29" width="9.625" style="78" customWidth="1"/>
    <col min="30" max="30" width="9.5" style="78" customWidth="1"/>
    <col min="31" max="31" width="10.7583333333333" style="78" customWidth="1"/>
    <col min="32" max="32" width="12.1833333333333" style="78" customWidth="1"/>
    <col min="33" max="33" width="10.7583333333333" style="78" customWidth="1"/>
    <col min="34" max="34" width="9.25833333333333" style="78" customWidth="1"/>
    <col min="35" max="35" width="13.2583333333333" style="78" customWidth="1"/>
    <col min="36" max="36" width="13.625" style="78" customWidth="1"/>
    <col min="37" max="39" width="13.2583333333333" style="78" customWidth="1"/>
    <col min="40" max="40" width="13.5916666666667" style="78" customWidth="1"/>
    <col min="41" max="41" width="10.7583333333333" style="78" customWidth="1"/>
    <col min="42" max="42" width="10.125" style="78" customWidth="1"/>
    <col min="43" max="43" width="10.7583333333333" style="78" customWidth="1"/>
    <col min="44" max="44" width="12.4916666666667" style="78" customWidth="1"/>
    <col min="45" max="45" width="12.125" style="78" customWidth="1"/>
    <col min="46" max="46" width="13.2916666666667" style="78" customWidth="1"/>
    <col min="47" max="47" width="10.7583333333333" style="78" customWidth="1"/>
    <col min="48" max="48" width="9.25833333333333" style="78" customWidth="1"/>
    <col min="49" max="49" width="10.7583333333333" style="78" customWidth="1"/>
    <col min="50" max="50" width="9.25833333333333" style="78" customWidth="1"/>
    <col min="51" max="51" width="10.7583333333333" style="78" customWidth="1"/>
    <col min="52" max="52" width="12.8083333333333" style="78" customWidth="1"/>
    <col min="53" max="53" width="12" style="78" customWidth="1"/>
    <col min="54" max="54" width="11.5666666666667" style="78" customWidth="1"/>
    <col min="55" max="55" width="13.2583333333333" style="78" customWidth="1"/>
    <col min="56" max="56" width="11.2583333333333" style="78" customWidth="1"/>
    <col min="57" max="57" width="9.625" style="78" customWidth="1"/>
    <col min="58" max="58" width="9.25833333333333" style="78" customWidth="1"/>
    <col min="59" max="59" width="9.625" style="78" customWidth="1"/>
    <col min="60" max="60" width="9.25833333333333" style="78" customWidth="1"/>
    <col min="61" max="61" width="10.7583333333333" style="78" customWidth="1"/>
    <col min="62" max="62" width="12.1833333333333" style="78" customWidth="1"/>
    <col min="63" max="63" width="10.7583333333333" style="78" customWidth="1"/>
    <col min="64" max="64" width="11.2333333333333" style="78" customWidth="1"/>
    <col min="65" max="65" width="9.25833333333333" style="78" customWidth="1"/>
    <col min="66" max="66" width="11.5583333333333" style="78" customWidth="1"/>
    <col min="67" max="67" width="10.8833333333333" style="78" customWidth="1"/>
    <col min="68" max="16384" width="9" style="78"/>
  </cols>
  <sheetData>
    <row r="1" ht="18.75" spans="1:72">
      <c r="A1" s="79" t="s">
        <v>1828</v>
      </c>
      <c r="B1" s="79"/>
      <c r="C1" s="80"/>
      <c r="D1" s="80"/>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row>
    <row r="2" ht="22.5" spans="1:72">
      <c r="A2" s="82" t="s">
        <v>1829</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100"/>
      <c r="BQ2" s="81"/>
      <c r="BR2" s="81"/>
      <c r="BS2" s="81"/>
      <c r="BT2" s="81"/>
    </row>
    <row r="3" ht="22.5" spans="1:72">
      <c r="A3" s="83" t="s">
        <v>1830</v>
      </c>
      <c r="B3" s="83" t="s">
        <v>1831</v>
      </c>
      <c r="C3" s="83"/>
      <c r="D3" s="83"/>
      <c r="E3" s="84" t="s">
        <v>1832</v>
      </c>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95" t="s">
        <v>1833</v>
      </c>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101"/>
      <c r="BN3" s="101"/>
      <c r="BO3" s="96" t="s">
        <v>1834</v>
      </c>
      <c r="BP3" s="102" t="s">
        <v>1835</v>
      </c>
      <c r="BQ3" s="81"/>
      <c r="BR3" s="81"/>
      <c r="BS3" s="81"/>
      <c r="BT3" s="81"/>
    </row>
    <row r="4" ht="84" customHeight="1" spans="1:72">
      <c r="A4" s="83"/>
      <c r="B4" s="83"/>
      <c r="C4" s="83" t="s">
        <v>1836</v>
      </c>
      <c r="D4" s="83"/>
      <c r="E4" s="83" t="s">
        <v>1837</v>
      </c>
      <c r="F4" s="83"/>
      <c r="G4" s="85" t="s">
        <v>1838</v>
      </c>
      <c r="H4" s="85"/>
      <c r="I4" s="85" t="s">
        <v>1839</v>
      </c>
      <c r="J4" s="85"/>
      <c r="K4" s="85" t="s">
        <v>1840</v>
      </c>
      <c r="L4" s="85"/>
      <c r="M4" s="85" t="s">
        <v>1841</v>
      </c>
      <c r="N4" s="85"/>
      <c r="O4" s="85" t="s">
        <v>1842</v>
      </c>
      <c r="P4" s="85"/>
      <c r="Q4" s="85" t="s">
        <v>1843</v>
      </c>
      <c r="R4" s="85"/>
      <c r="S4" s="85" t="s">
        <v>1844</v>
      </c>
      <c r="T4" s="85"/>
      <c r="U4" s="85" t="s">
        <v>1845</v>
      </c>
      <c r="V4" s="85"/>
      <c r="W4" s="85" t="s">
        <v>1846</v>
      </c>
      <c r="X4" s="85"/>
      <c r="Y4" s="85" t="s">
        <v>1847</v>
      </c>
      <c r="Z4" s="85"/>
      <c r="AA4" s="85" t="s">
        <v>1848</v>
      </c>
      <c r="AB4" s="85"/>
      <c r="AC4" s="85" t="s">
        <v>1849</v>
      </c>
      <c r="AD4" s="85"/>
      <c r="AE4" s="85" t="s">
        <v>1850</v>
      </c>
      <c r="AF4" s="85"/>
      <c r="AG4" s="85" t="s">
        <v>1851</v>
      </c>
      <c r="AH4" s="85"/>
      <c r="AI4" s="85" t="s">
        <v>1852</v>
      </c>
      <c r="AJ4" s="85"/>
      <c r="AK4" s="85" t="s">
        <v>1853</v>
      </c>
      <c r="AL4" s="85"/>
      <c r="AM4" s="96" t="s">
        <v>1854</v>
      </c>
      <c r="AN4" s="96"/>
      <c r="AO4" s="96" t="s">
        <v>1855</v>
      </c>
      <c r="AP4" s="96"/>
      <c r="AQ4" s="96" t="s">
        <v>1856</v>
      </c>
      <c r="AR4" s="96"/>
      <c r="AS4" s="96" t="s">
        <v>1857</v>
      </c>
      <c r="AT4" s="96"/>
      <c r="AU4" s="97" t="s">
        <v>1858</v>
      </c>
      <c r="AV4" s="98"/>
      <c r="AW4" s="96" t="s">
        <v>1859</v>
      </c>
      <c r="AX4" s="96"/>
      <c r="AY4" s="96" t="s">
        <v>1860</v>
      </c>
      <c r="AZ4" s="96"/>
      <c r="BA4" s="96" t="s">
        <v>1861</v>
      </c>
      <c r="BB4" s="96"/>
      <c r="BC4" s="96" t="s">
        <v>1862</v>
      </c>
      <c r="BD4" s="96"/>
      <c r="BE4" s="96" t="s">
        <v>1863</v>
      </c>
      <c r="BF4" s="96"/>
      <c r="BG4" s="96" t="s">
        <v>1864</v>
      </c>
      <c r="BH4" s="96"/>
      <c r="BI4" s="96" t="s">
        <v>1865</v>
      </c>
      <c r="BJ4" s="96"/>
      <c r="BK4" s="96" t="s">
        <v>1866</v>
      </c>
      <c r="BL4" s="96"/>
      <c r="BM4" s="101" t="s">
        <v>1867</v>
      </c>
      <c r="BN4" s="101" t="s">
        <v>1868</v>
      </c>
      <c r="BO4" s="96"/>
      <c r="BP4" s="102"/>
      <c r="BQ4" s="81"/>
      <c r="BR4" s="81"/>
      <c r="BS4" s="81"/>
      <c r="BT4" s="80"/>
    </row>
    <row r="5" ht="54" customHeight="1" spans="1:72">
      <c r="A5" s="83"/>
      <c r="B5" s="83"/>
      <c r="C5" s="83" t="s">
        <v>1869</v>
      </c>
      <c r="D5" s="83" t="s">
        <v>1870</v>
      </c>
      <c r="E5" s="83" t="s">
        <v>1869</v>
      </c>
      <c r="F5" s="83" t="s">
        <v>1870</v>
      </c>
      <c r="G5" s="83" t="s">
        <v>1869</v>
      </c>
      <c r="H5" s="83" t="s">
        <v>1870</v>
      </c>
      <c r="I5" s="83" t="s">
        <v>1869</v>
      </c>
      <c r="J5" s="83" t="s">
        <v>1870</v>
      </c>
      <c r="K5" s="83" t="s">
        <v>1869</v>
      </c>
      <c r="L5" s="83" t="s">
        <v>1870</v>
      </c>
      <c r="M5" s="83" t="s">
        <v>1869</v>
      </c>
      <c r="N5" s="83" t="s">
        <v>1870</v>
      </c>
      <c r="O5" s="83" t="s">
        <v>1869</v>
      </c>
      <c r="P5" s="83" t="s">
        <v>1870</v>
      </c>
      <c r="Q5" s="83" t="s">
        <v>1869</v>
      </c>
      <c r="R5" s="83" t="s">
        <v>1870</v>
      </c>
      <c r="S5" s="83" t="s">
        <v>1869</v>
      </c>
      <c r="T5" s="83" t="s">
        <v>1870</v>
      </c>
      <c r="U5" s="83" t="s">
        <v>1869</v>
      </c>
      <c r="V5" s="83" t="s">
        <v>1870</v>
      </c>
      <c r="W5" s="83" t="s">
        <v>1869</v>
      </c>
      <c r="X5" s="83" t="s">
        <v>1870</v>
      </c>
      <c r="Y5" s="83" t="s">
        <v>1869</v>
      </c>
      <c r="Z5" s="83" t="s">
        <v>1870</v>
      </c>
      <c r="AA5" s="83" t="s">
        <v>1869</v>
      </c>
      <c r="AB5" s="83" t="s">
        <v>1870</v>
      </c>
      <c r="AC5" s="83" t="s">
        <v>1869</v>
      </c>
      <c r="AD5" s="83" t="s">
        <v>1870</v>
      </c>
      <c r="AE5" s="83" t="s">
        <v>1869</v>
      </c>
      <c r="AF5" s="83" t="s">
        <v>1870</v>
      </c>
      <c r="AG5" s="83" t="s">
        <v>1869</v>
      </c>
      <c r="AH5" s="83" t="s">
        <v>1870</v>
      </c>
      <c r="AI5" s="83" t="s">
        <v>1869</v>
      </c>
      <c r="AJ5" s="83" t="s">
        <v>1870</v>
      </c>
      <c r="AK5" s="83" t="s">
        <v>1869</v>
      </c>
      <c r="AL5" s="83" t="s">
        <v>1870</v>
      </c>
      <c r="AM5" s="83" t="s">
        <v>1869</v>
      </c>
      <c r="AN5" s="83" t="s">
        <v>1870</v>
      </c>
      <c r="AO5" s="83" t="s">
        <v>1869</v>
      </c>
      <c r="AP5" s="83" t="s">
        <v>1870</v>
      </c>
      <c r="AQ5" s="83" t="s">
        <v>1869</v>
      </c>
      <c r="AR5" s="83" t="s">
        <v>1870</v>
      </c>
      <c r="AS5" s="83" t="s">
        <v>1869</v>
      </c>
      <c r="AT5" s="83" t="s">
        <v>1870</v>
      </c>
      <c r="AU5" s="83" t="s">
        <v>1869</v>
      </c>
      <c r="AV5" s="83" t="s">
        <v>1870</v>
      </c>
      <c r="AW5" s="83" t="s">
        <v>1869</v>
      </c>
      <c r="AX5" s="83" t="s">
        <v>1870</v>
      </c>
      <c r="AY5" s="83" t="s">
        <v>1869</v>
      </c>
      <c r="AZ5" s="83" t="s">
        <v>1870</v>
      </c>
      <c r="BA5" s="83" t="s">
        <v>1869</v>
      </c>
      <c r="BB5" s="83" t="s">
        <v>1870</v>
      </c>
      <c r="BC5" s="83" t="s">
        <v>1869</v>
      </c>
      <c r="BD5" s="83" t="s">
        <v>1870</v>
      </c>
      <c r="BE5" s="83" t="s">
        <v>1869</v>
      </c>
      <c r="BF5" s="83" t="s">
        <v>1870</v>
      </c>
      <c r="BG5" s="83" t="s">
        <v>1869</v>
      </c>
      <c r="BH5" s="83" t="s">
        <v>1870</v>
      </c>
      <c r="BI5" s="83" t="s">
        <v>1869</v>
      </c>
      <c r="BJ5" s="83" t="s">
        <v>1870</v>
      </c>
      <c r="BK5" s="83" t="s">
        <v>1869</v>
      </c>
      <c r="BL5" s="83" t="s">
        <v>1870</v>
      </c>
      <c r="BM5" s="101"/>
      <c r="BN5" s="101"/>
      <c r="BO5" s="96"/>
      <c r="BP5" s="103"/>
      <c r="BQ5" s="81"/>
      <c r="BR5" s="81"/>
      <c r="BS5" s="81"/>
      <c r="BT5" s="80"/>
    </row>
    <row r="6" s="76" customFormat="1" ht="27" customHeight="1" spans="1:72">
      <c r="A6" s="86" t="s">
        <v>1871</v>
      </c>
      <c r="B6" s="87" t="s">
        <v>1872</v>
      </c>
      <c r="C6" s="87">
        <v>757156.95</v>
      </c>
      <c r="D6" s="88">
        <f>SUM(D7:D14)</f>
        <v>659019.833354</v>
      </c>
      <c r="E6" s="88">
        <v>638653.8</v>
      </c>
      <c r="F6" s="88">
        <v>562036.059567</v>
      </c>
      <c r="G6" s="88">
        <v>434068</v>
      </c>
      <c r="H6" s="88">
        <v>411723.164307</v>
      </c>
      <c r="I6" s="88">
        <v>24475</v>
      </c>
      <c r="J6" s="88">
        <v>15136.12</v>
      </c>
      <c r="K6" s="88">
        <v>9863</v>
      </c>
      <c r="L6" s="88">
        <v>9243</v>
      </c>
      <c r="M6" s="88">
        <v>16485.72</v>
      </c>
      <c r="N6" s="88">
        <v>12809.82</v>
      </c>
      <c r="O6" s="88">
        <v>23470</v>
      </c>
      <c r="P6" s="88">
        <v>16575</v>
      </c>
      <c r="Q6" s="88">
        <v>8304.23</v>
      </c>
      <c r="R6" s="88">
        <v>7850.23</v>
      </c>
      <c r="S6" s="88">
        <v>5012.55</v>
      </c>
      <c r="T6" s="88">
        <v>4523.200048</v>
      </c>
      <c r="U6" s="88">
        <v>2889.45</v>
      </c>
      <c r="V6" s="88">
        <v>2889.45</v>
      </c>
      <c r="W6" s="88">
        <v>41438.2</v>
      </c>
      <c r="X6" s="88">
        <v>32428.34</v>
      </c>
      <c r="Y6" s="88">
        <v>42230</v>
      </c>
      <c r="Z6" s="88">
        <v>26713.495454</v>
      </c>
      <c r="AA6" s="88">
        <v>11229.37</v>
      </c>
      <c r="AB6" s="88">
        <v>11208.85</v>
      </c>
      <c r="AC6" s="88">
        <v>49.38</v>
      </c>
      <c r="AD6" s="88">
        <v>49.381</v>
      </c>
      <c r="AE6" s="88">
        <v>4271</v>
      </c>
      <c r="AF6" s="88">
        <v>3986</v>
      </c>
      <c r="AG6" s="88">
        <v>967.9</v>
      </c>
      <c r="AH6" s="88">
        <v>884.528</v>
      </c>
      <c r="AI6" s="88">
        <v>13900</v>
      </c>
      <c r="AJ6" s="88">
        <v>6015.480758</v>
      </c>
      <c r="AK6" s="88">
        <v>118503.15</v>
      </c>
      <c r="AL6" s="88">
        <v>93217.3654</v>
      </c>
      <c r="AM6" s="88">
        <v>91495</v>
      </c>
      <c r="AN6" s="88">
        <v>72121.4254</v>
      </c>
      <c r="AO6" s="88">
        <v>275.5</v>
      </c>
      <c r="AP6" s="88">
        <v>260.5</v>
      </c>
      <c r="AQ6" s="88">
        <v>1372</v>
      </c>
      <c r="AR6" s="88">
        <v>1527.57</v>
      </c>
      <c r="AS6" s="88">
        <v>1163.64</v>
      </c>
      <c r="AT6" s="88">
        <v>1008.07</v>
      </c>
      <c r="AU6" s="88">
        <v>231</v>
      </c>
      <c r="AV6" s="88">
        <v>231</v>
      </c>
      <c r="AW6" s="88">
        <v>894.28</v>
      </c>
      <c r="AX6" s="88">
        <v>747.36</v>
      </c>
      <c r="AY6" s="88">
        <v>3859</v>
      </c>
      <c r="AZ6" s="88">
        <v>2573</v>
      </c>
      <c r="BA6" s="88">
        <v>2452</v>
      </c>
      <c r="BB6" s="88">
        <v>2289</v>
      </c>
      <c r="BC6" s="88">
        <v>11525.2</v>
      </c>
      <c r="BD6" s="88">
        <v>7367.4</v>
      </c>
      <c r="BE6" s="88">
        <v>371.3</v>
      </c>
      <c r="BF6" s="88">
        <v>371.3</v>
      </c>
      <c r="BG6" s="88">
        <v>222.78</v>
      </c>
      <c r="BH6" s="88">
        <v>206.29</v>
      </c>
      <c r="BI6" s="88">
        <v>2228</v>
      </c>
      <c r="BJ6" s="88">
        <v>2101</v>
      </c>
      <c r="BK6" s="88">
        <v>2413.45</v>
      </c>
      <c r="BL6" s="88">
        <v>2413.45</v>
      </c>
      <c r="BM6" s="88">
        <v>0</v>
      </c>
      <c r="BN6" s="88">
        <v>3776.408387</v>
      </c>
      <c r="BO6" s="104"/>
      <c r="BP6" s="105"/>
      <c r="BQ6" s="106"/>
      <c r="BR6" s="106"/>
      <c r="BS6" s="106"/>
      <c r="BT6" s="106"/>
    </row>
    <row r="7" s="77" customFormat="1" ht="27" customHeight="1" spans="1:72">
      <c r="A7" s="89">
        <v>6</v>
      </c>
      <c r="B7" s="90" t="s">
        <v>1873</v>
      </c>
      <c r="C7" s="87">
        <v>72422.982</v>
      </c>
      <c r="D7" s="87">
        <v>58397.304135</v>
      </c>
      <c r="E7" s="88">
        <v>63012.832</v>
      </c>
      <c r="F7" s="88">
        <v>51627.7027</v>
      </c>
      <c r="G7" s="91">
        <v>41415</v>
      </c>
      <c r="H7" s="92">
        <v>39421.219242</v>
      </c>
      <c r="I7" s="91">
        <v>2278</v>
      </c>
      <c r="J7" s="92">
        <v>0</v>
      </c>
      <c r="K7" s="91">
        <v>847</v>
      </c>
      <c r="L7" s="92">
        <v>847</v>
      </c>
      <c r="M7" s="91">
        <v>1416.36</v>
      </c>
      <c r="N7" s="92">
        <v>1212.2</v>
      </c>
      <c r="O7" s="92">
        <v>4470</v>
      </c>
      <c r="P7" s="92">
        <v>530</v>
      </c>
      <c r="Q7" s="92">
        <v>714</v>
      </c>
      <c r="R7" s="92">
        <v>260</v>
      </c>
      <c r="S7" s="91">
        <v>430.65</v>
      </c>
      <c r="T7" s="92">
        <v>264.77</v>
      </c>
      <c r="U7" s="94">
        <v>248.25</v>
      </c>
      <c r="V7" s="92">
        <v>248.25</v>
      </c>
      <c r="W7" s="91">
        <v>3560.2</v>
      </c>
      <c r="X7" s="92">
        <v>3528.3</v>
      </c>
      <c r="Y7" s="91">
        <v>3607</v>
      </c>
      <c r="Z7" s="92">
        <v>2915</v>
      </c>
      <c r="AA7" s="91">
        <v>964.76</v>
      </c>
      <c r="AB7" s="92">
        <v>944.24</v>
      </c>
      <c r="AC7" s="91">
        <v>4.24</v>
      </c>
      <c r="AD7" s="92">
        <v>4.2427</v>
      </c>
      <c r="AE7" s="91">
        <v>367</v>
      </c>
      <c r="AF7" s="92">
        <v>82</v>
      </c>
      <c r="AG7" s="91">
        <v>83.372</v>
      </c>
      <c r="AH7" s="92">
        <v>0</v>
      </c>
      <c r="AI7" s="91">
        <v>2607</v>
      </c>
      <c r="AJ7" s="92">
        <v>1370.480758</v>
      </c>
      <c r="AK7" s="88">
        <v>9410.15</v>
      </c>
      <c r="AL7" s="88">
        <v>6727.935</v>
      </c>
      <c r="AM7" s="91">
        <v>6853</v>
      </c>
      <c r="AN7" s="92">
        <v>5083.785</v>
      </c>
      <c r="AO7" s="91">
        <v>22.56</v>
      </c>
      <c r="AP7" s="92">
        <v>7.56</v>
      </c>
      <c r="AQ7" s="91">
        <v>118</v>
      </c>
      <c r="AR7" s="92">
        <v>118</v>
      </c>
      <c r="AS7" s="91">
        <v>99.97</v>
      </c>
      <c r="AT7" s="92">
        <v>99.97</v>
      </c>
      <c r="AU7" s="92">
        <v>20</v>
      </c>
      <c r="AV7" s="92">
        <v>20</v>
      </c>
      <c r="AW7" s="91">
        <v>76.83</v>
      </c>
      <c r="AX7" s="92">
        <v>76.83</v>
      </c>
      <c r="AY7" s="91">
        <v>735</v>
      </c>
      <c r="AZ7" s="92">
        <v>0</v>
      </c>
      <c r="BA7" s="91">
        <v>211</v>
      </c>
      <c r="BB7" s="92">
        <v>48</v>
      </c>
      <c r="BC7" s="91">
        <v>824.4</v>
      </c>
      <c r="BD7" s="92">
        <v>824.4</v>
      </c>
      <c r="BE7" s="91">
        <v>31.9</v>
      </c>
      <c r="BF7" s="92">
        <v>31.9</v>
      </c>
      <c r="BG7" s="91">
        <v>19.14</v>
      </c>
      <c r="BH7" s="92">
        <v>19.14</v>
      </c>
      <c r="BI7" s="91">
        <v>191</v>
      </c>
      <c r="BJ7" s="92">
        <v>191</v>
      </c>
      <c r="BK7" s="91">
        <v>207.35</v>
      </c>
      <c r="BL7" s="92">
        <v>207.35</v>
      </c>
      <c r="BM7" s="92">
        <v>0</v>
      </c>
      <c r="BN7" s="92">
        <v>41.666435</v>
      </c>
      <c r="BO7" s="92">
        <v>0.248485520263991</v>
      </c>
      <c r="BP7" s="107">
        <v>0.248485520263991</v>
      </c>
      <c r="BQ7" s="108"/>
      <c r="BR7" s="108"/>
      <c r="BS7" s="108"/>
      <c r="BT7" s="108"/>
    </row>
    <row r="8" s="77" customFormat="1" ht="27" customHeight="1" spans="1:72">
      <c r="A8" s="89">
        <v>7</v>
      </c>
      <c r="B8" s="90" t="s">
        <v>1874</v>
      </c>
      <c r="C8" s="87">
        <v>71229.052</v>
      </c>
      <c r="D8" s="87">
        <v>64725.857523</v>
      </c>
      <c r="E8" s="88">
        <v>59169.902</v>
      </c>
      <c r="F8" s="88">
        <v>55523.222</v>
      </c>
      <c r="G8" s="91">
        <v>37799</v>
      </c>
      <c r="H8" s="92">
        <v>35803.65</v>
      </c>
      <c r="I8" s="91">
        <v>2536</v>
      </c>
      <c r="J8" s="92">
        <v>1738</v>
      </c>
      <c r="K8" s="91">
        <v>1270</v>
      </c>
      <c r="L8" s="92">
        <v>1270</v>
      </c>
      <c r="M8" s="91">
        <v>2122.32</v>
      </c>
      <c r="N8" s="92">
        <v>1947.29</v>
      </c>
      <c r="O8" s="92"/>
      <c r="P8" s="92">
        <v>0</v>
      </c>
      <c r="Q8" s="92">
        <v>1069</v>
      </c>
      <c r="R8" s="92">
        <v>1069</v>
      </c>
      <c r="S8" s="91">
        <v>645.3</v>
      </c>
      <c r="T8" s="92">
        <v>645.3</v>
      </c>
      <c r="U8" s="94">
        <v>371.98</v>
      </c>
      <c r="V8" s="92">
        <v>371.98</v>
      </c>
      <c r="W8" s="91">
        <v>5334.6</v>
      </c>
      <c r="X8" s="92">
        <v>5334.6</v>
      </c>
      <c r="Y8" s="91">
        <v>5402</v>
      </c>
      <c r="Z8" s="92">
        <v>4723.7</v>
      </c>
      <c r="AA8" s="91">
        <v>1445.63</v>
      </c>
      <c r="AB8" s="92">
        <v>1445.63</v>
      </c>
      <c r="AC8" s="91">
        <v>6.36</v>
      </c>
      <c r="AD8" s="92">
        <v>6.36</v>
      </c>
      <c r="AE8" s="91">
        <v>549</v>
      </c>
      <c r="AF8" s="92">
        <v>549</v>
      </c>
      <c r="AG8" s="91">
        <v>124.712</v>
      </c>
      <c r="AH8" s="92">
        <v>124.712</v>
      </c>
      <c r="AI8" s="91">
        <v>494</v>
      </c>
      <c r="AJ8" s="92">
        <v>494</v>
      </c>
      <c r="AK8" s="88">
        <v>12059.15</v>
      </c>
      <c r="AL8" s="88">
        <v>7075.3904</v>
      </c>
      <c r="AM8" s="91">
        <v>9628</v>
      </c>
      <c r="AN8" s="92">
        <v>4644.2404</v>
      </c>
      <c r="AO8" s="91">
        <v>36.83</v>
      </c>
      <c r="AP8" s="92">
        <v>36.83</v>
      </c>
      <c r="AQ8" s="91">
        <v>177</v>
      </c>
      <c r="AR8" s="92">
        <v>177</v>
      </c>
      <c r="AS8" s="91">
        <v>149.81</v>
      </c>
      <c r="AT8" s="92">
        <v>149.81</v>
      </c>
      <c r="AU8" s="99">
        <v>30</v>
      </c>
      <c r="AV8" s="92">
        <v>30</v>
      </c>
      <c r="AW8" s="91">
        <v>115.13</v>
      </c>
      <c r="AX8" s="92">
        <v>115.13</v>
      </c>
      <c r="AY8" s="91"/>
      <c r="AZ8" s="92">
        <v>0</v>
      </c>
      <c r="BA8" s="91">
        <v>316</v>
      </c>
      <c r="BB8" s="92">
        <v>316</v>
      </c>
      <c r="BC8" s="91">
        <v>932.2</v>
      </c>
      <c r="BD8" s="92">
        <v>932.2</v>
      </c>
      <c r="BE8" s="91">
        <v>47.8</v>
      </c>
      <c r="BF8" s="92">
        <v>47.8</v>
      </c>
      <c r="BG8" s="91">
        <v>28.68</v>
      </c>
      <c r="BH8" s="92">
        <v>28.68</v>
      </c>
      <c r="BI8" s="91">
        <v>287</v>
      </c>
      <c r="BJ8" s="92">
        <v>287</v>
      </c>
      <c r="BK8" s="91">
        <v>310.7</v>
      </c>
      <c r="BL8" s="92">
        <v>310.7</v>
      </c>
      <c r="BM8" s="92">
        <v>0</v>
      </c>
      <c r="BN8" s="92">
        <v>2127.245123</v>
      </c>
      <c r="BO8" s="92">
        <v>0.378789871043074</v>
      </c>
      <c r="BP8" s="107">
        <v>0.378789871043074</v>
      </c>
      <c r="BQ8" s="108"/>
      <c r="BR8" s="108"/>
      <c r="BS8" s="108"/>
      <c r="BT8" s="108"/>
    </row>
    <row r="9" s="77" customFormat="1" ht="27" customHeight="1" spans="1:72">
      <c r="A9" s="89">
        <v>8</v>
      </c>
      <c r="B9" s="90" t="s">
        <v>1875</v>
      </c>
      <c r="C9" s="87">
        <v>109267.04</v>
      </c>
      <c r="D9" s="87">
        <v>95751.243</v>
      </c>
      <c r="E9" s="88">
        <v>91502.39</v>
      </c>
      <c r="F9" s="88">
        <v>78260.513</v>
      </c>
      <c r="G9" s="91">
        <v>60915</v>
      </c>
      <c r="H9" s="92">
        <v>56858</v>
      </c>
      <c r="I9" s="91">
        <v>3236</v>
      </c>
      <c r="J9" s="92">
        <v>3236</v>
      </c>
      <c r="K9" s="91">
        <v>1620</v>
      </c>
      <c r="L9" s="92">
        <v>1620</v>
      </c>
      <c r="M9" s="91">
        <v>2708.4</v>
      </c>
      <c r="N9" s="92">
        <v>867.32</v>
      </c>
      <c r="O9" s="92">
        <v>3353</v>
      </c>
      <c r="P9" s="92">
        <v>3353</v>
      </c>
      <c r="Q9" s="92">
        <v>1363</v>
      </c>
      <c r="R9" s="92">
        <v>1363</v>
      </c>
      <c r="S9" s="91">
        <v>823.5</v>
      </c>
      <c r="T9" s="92">
        <v>823.5</v>
      </c>
      <c r="U9" s="94">
        <v>474.7</v>
      </c>
      <c r="V9" s="92">
        <v>474.7</v>
      </c>
      <c r="W9" s="91">
        <v>6807.8</v>
      </c>
      <c r="X9" s="92">
        <v>61</v>
      </c>
      <c r="Y9" s="91">
        <v>6891</v>
      </c>
      <c r="Z9" s="92">
        <v>6891</v>
      </c>
      <c r="AA9" s="91">
        <v>1844.85</v>
      </c>
      <c r="AB9" s="92">
        <v>1844.85</v>
      </c>
      <c r="AC9" s="91">
        <v>8.11</v>
      </c>
      <c r="AD9" s="92">
        <v>8.113</v>
      </c>
      <c r="AE9" s="91">
        <v>701</v>
      </c>
      <c r="AF9" s="92">
        <v>701</v>
      </c>
      <c r="AG9" s="91">
        <v>159.03</v>
      </c>
      <c r="AH9" s="92">
        <v>159.03</v>
      </c>
      <c r="AI9" s="91">
        <v>597</v>
      </c>
      <c r="AJ9" s="92">
        <v>0</v>
      </c>
      <c r="AK9" s="88">
        <v>17764.65</v>
      </c>
      <c r="AL9" s="88">
        <v>17490.73</v>
      </c>
      <c r="AM9" s="91">
        <v>14622</v>
      </c>
      <c r="AN9" s="92">
        <v>14622</v>
      </c>
      <c r="AO9" s="91">
        <v>42.46</v>
      </c>
      <c r="AP9" s="92">
        <v>42.46</v>
      </c>
      <c r="AQ9" s="91">
        <v>225</v>
      </c>
      <c r="AR9" s="92">
        <v>225</v>
      </c>
      <c r="AS9" s="91">
        <v>191.17</v>
      </c>
      <c r="AT9" s="92">
        <v>191.17</v>
      </c>
      <c r="AU9" s="99">
        <v>38</v>
      </c>
      <c r="AV9" s="92">
        <v>38</v>
      </c>
      <c r="AW9" s="91">
        <v>146.92</v>
      </c>
      <c r="AX9" s="92">
        <v>0</v>
      </c>
      <c r="AY9" s="91">
        <v>551</v>
      </c>
      <c r="AZ9" s="92">
        <v>551</v>
      </c>
      <c r="BA9" s="91">
        <v>403</v>
      </c>
      <c r="BB9" s="92">
        <v>403</v>
      </c>
      <c r="BC9" s="91">
        <v>685</v>
      </c>
      <c r="BD9" s="92">
        <v>685</v>
      </c>
      <c r="BE9" s="91">
        <v>61</v>
      </c>
      <c r="BF9" s="92">
        <v>61</v>
      </c>
      <c r="BG9" s="91">
        <v>36.6</v>
      </c>
      <c r="BH9" s="92">
        <v>36.6</v>
      </c>
      <c r="BI9" s="91">
        <v>366</v>
      </c>
      <c r="BJ9" s="92">
        <v>239</v>
      </c>
      <c r="BK9" s="91">
        <v>396.5</v>
      </c>
      <c r="BL9" s="92">
        <v>396.5</v>
      </c>
      <c r="BM9" s="92">
        <v>0</v>
      </c>
      <c r="BN9" s="92">
        <v>0</v>
      </c>
      <c r="BO9" s="92">
        <v>0.00469466490372349</v>
      </c>
      <c r="BP9" s="107">
        <v>0.00469466490372349</v>
      </c>
      <c r="BQ9" s="108"/>
      <c r="BR9" s="108"/>
      <c r="BS9" s="108"/>
      <c r="BT9" s="108"/>
    </row>
    <row r="10" s="77" customFormat="1" ht="27" customHeight="1" spans="1:69">
      <c r="A10" s="89">
        <v>9</v>
      </c>
      <c r="B10" s="90" t="s">
        <v>1235</v>
      </c>
      <c r="C10" s="87">
        <v>92586.852</v>
      </c>
      <c r="D10" s="87">
        <v>82337.08382</v>
      </c>
      <c r="E10" s="88">
        <v>79154.252</v>
      </c>
      <c r="F10" s="88">
        <v>68802.736613</v>
      </c>
      <c r="G10" s="91">
        <v>54641</v>
      </c>
      <c r="H10" s="92">
        <v>50981.765065</v>
      </c>
      <c r="I10" s="91">
        <v>2963</v>
      </c>
      <c r="J10" s="92">
        <v>692</v>
      </c>
      <c r="K10" s="91">
        <v>1102</v>
      </c>
      <c r="L10" s="92">
        <v>1102</v>
      </c>
      <c r="M10" s="91">
        <v>1842.6</v>
      </c>
      <c r="N10" s="92">
        <v>1842.6</v>
      </c>
      <c r="O10" s="92">
        <v>3353</v>
      </c>
      <c r="P10" s="92">
        <v>3353</v>
      </c>
      <c r="Q10" s="92">
        <v>927</v>
      </c>
      <c r="R10" s="92">
        <v>927</v>
      </c>
      <c r="S10" s="91">
        <v>560.25</v>
      </c>
      <c r="T10" s="92">
        <v>236.780048</v>
      </c>
      <c r="U10" s="94">
        <v>322.95</v>
      </c>
      <c r="V10" s="92">
        <v>322.95</v>
      </c>
      <c r="W10" s="91">
        <v>4631.5</v>
      </c>
      <c r="X10" s="92">
        <v>2943.64</v>
      </c>
      <c r="Y10" s="91">
        <v>4691</v>
      </c>
      <c r="Z10" s="92">
        <v>3066.05</v>
      </c>
      <c r="AA10" s="91">
        <v>1255.1</v>
      </c>
      <c r="AB10" s="92">
        <v>1255.1</v>
      </c>
      <c r="AC10" s="91">
        <v>5.52</v>
      </c>
      <c r="AD10" s="92">
        <v>5.5195</v>
      </c>
      <c r="AE10" s="91">
        <v>477</v>
      </c>
      <c r="AF10" s="92">
        <v>477</v>
      </c>
      <c r="AG10" s="91">
        <v>108.332</v>
      </c>
      <c r="AH10" s="92">
        <v>108.332</v>
      </c>
      <c r="AI10" s="91">
        <v>2274</v>
      </c>
      <c r="AJ10" s="92">
        <v>1489</v>
      </c>
      <c r="AK10" s="88">
        <v>13432.6</v>
      </c>
      <c r="AL10" s="88">
        <v>13135.6</v>
      </c>
      <c r="AM10" s="91">
        <v>9727</v>
      </c>
      <c r="AN10" s="92">
        <v>9430</v>
      </c>
      <c r="AO10" s="91">
        <v>31.84</v>
      </c>
      <c r="AP10" s="92">
        <v>31.84</v>
      </c>
      <c r="AQ10" s="91">
        <v>153</v>
      </c>
      <c r="AR10" s="92">
        <v>153</v>
      </c>
      <c r="AS10" s="91">
        <v>130.06</v>
      </c>
      <c r="AT10" s="92">
        <v>130.06</v>
      </c>
      <c r="AU10" s="93">
        <v>25</v>
      </c>
      <c r="AV10" s="92">
        <v>25</v>
      </c>
      <c r="AW10" s="91">
        <v>99.95</v>
      </c>
      <c r="AX10" s="92">
        <v>99.95</v>
      </c>
      <c r="AY10" s="91">
        <v>551</v>
      </c>
      <c r="AZ10" s="92">
        <v>551</v>
      </c>
      <c r="BA10" s="91">
        <v>273</v>
      </c>
      <c r="BB10" s="92">
        <v>273</v>
      </c>
      <c r="BC10" s="91">
        <v>1856.6</v>
      </c>
      <c r="BD10" s="92">
        <v>1856.6</v>
      </c>
      <c r="BE10" s="91">
        <v>41.5</v>
      </c>
      <c r="BF10" s="92">
        <v>41.5</v>
      </c>
      <c r="BG10" s="91">
        <v>24.9</v>
      </c>
      <c r="BH10" s="92">
        <v>24.9</v>
      </c>
      <c r="BI10" s="91">
        <v>249</v>
      </c>
      <c r="BJ10" s="92">
        <v>249</v>
      </c>
      <c r="BK10" s="91">
        <v>269.75</v>
      </c>
      <c r="BL10" s="92">
        <v>269.75</v>
      </c>
      <c r="BM10" s="92">
        <v>0</v>
      </c>
      <c r="BN10" s="92">
        <v>398.747207</v>
      </c>
      <c r="BO10" s="92">
        <v>0.240000260286119</v>
      </c>
      <c r="BP10" s="107">
        <v>0.240000260286119</v>
      </c>
      <c r="BQ10" s="108"/>
    </row>
    <row r="11" s="77" customFormat="1" ht="27" customHeight="1" spans="1:69">
      <c r="A11" s="89">
        <v>10</v>
      </c>
      <c r="B11" s="90" t="s">
        <v>1876</v>
      </c>
      <c r="C11" s="87">
        <v>9196.3</v>
      </c>
      <c r="D11" s="87">
        <v>8709.59</v>
      </c>
      <c r="E11" s="88">
        <v>7860.28</v>
      </c>
      <c r="F11" s="88">
        <v>7373.57</v>
      </c>
      <c r="G11" s="91">
        <v>7136</v>
      </c>
      <c r="H11" s="92">
        <v>6726.09</v>
      </c>
      <c r="I11" s="91">
        <v>117</v>
      </c>
      <c r="J11" s="92">
        <v>117</v>
      </c>
      <c r="K11" s="91">
        <v>59</v>
      </c>
      <c r="L11" s="92">
        <v>59</v>
      </c>
      <c r="M11" s="91">
        <v>97.68</v>
      </c>
      <c r="N11" s="92">
        <v>97.68</v>
      </c>
      <c r="O11" s="92"/>
      <c r="P11" s="92">
        <v>0</v>
      </c>
      <c r="Q11" s="92">
        <v>49.23</v>
      </c>
      <c r="R11" s="92">
        <v>49.23</v>
      </c>
      <c r="S11" s="91">
        <v>29.7</v>
      </c>
      <c r="T11" s="92">
        <v>29.7</v>
      </c>
      <c r="U11" s="94">
        <v>17.12</v>
      </c>
      <c r="V11" s="92">
        <v>17.12</v>
      </c>
      <c r="W11" s="91">
        <v>245.5</v>
      </c>
      <c r="X11" s="92">
        <v>2.2</v>
      </c>
      <c r="Y11" s="91">
        <v>10</v>
      </c>
      <c r="Z11" s="92">
        <v>176.5</v>
      </c>
      <c r="AA11" s="91">
        <v>66.54</v>
      </c>
      <c r="AB11" s="92">
        <v>66.54</v>
      </c>
      <c r="AC11" s="91">
        <v>0.29</v>
      </c>
      <c r="AD11" s="92">
        <v>0.29</v>
      </c>
      <c r="AE11" s="91">
        <v>27</v>
      </c>
      <c r="AF11" s="92">
        <v>27</v>
      </c>
      <c r="AG11" s="91">
        <v>5.22</v>
      </c>
      <c r="AH11" s="92">
        <v>5.22</v>
      </c>
      <c r="AI11" s="91">
        <v>0</v>
      </c>
      <c r="AJ11" s="92">
        <v>0</v>
      </c>
      <c r="AK11" s="88">
        <v>1336.02</v>
      </c>
      <c r="AL11" s="88">
        <v>1336.02</v>
      </c>
      <c r="AM11" s="91">
        <v>1263</v>
      </c>
      <c r="AN11" s="92">
        <v>1263</v>
      </c>
      <c r="AO11" s="91">
        <v>3.01</v>
      </c>
      <c r="AP11" s="92">
        <v>3.01</v>
      </c>
      <c r="AQ11" s="91">
        <v>8</v>
      </c>
      <c r="AR11" s="92">
        <v>8</v>
      </c>
      <c r="AS11" s="91">
        <v>6.89</v>
      </c>
      <c r="AT11" s="92">
        <v>6.89</v>
      </c>
      <c r="AU11" s="99">
        <v>2</v>
      </c>
      <c r="AV11" s="92">
        <v>2</v>
      </c>
      <c r="AW11" s="91">
        <v>5.3</v>
      </c>
      <c r="AX11" s="92">
        <v>5.3</v>
      </c>
      <c r="AY11" s="91"/>
      <c r="AZ11" s="92">
        <v>0</v>
      </c>
      <c r="BA11" s="91">
        <v>15</v>
      </c>
      <c r="BB11" s="92">
        <v>15</v>
      </c>
      <c r="BC11" s="91">
        <v>2</v>
      </c>
      <c r="BD11" s="92">
        <v>2</v>
      </c>
      <c r="BE11" s="91">
        <v>2.2</v>
      </c>
      <c r="BF11" s="92">
        <v>2.2</v>
      </c>
      <c r="BG11" s="91">
        <v>1.32</v>
      </c>
      <c r="BH11" s="92">
        <v>1.32</v>
      </c>
      <c r="BI11" s="91">
        <v>13</v>
      </c>
      <c r="BJ11" s="92">
        <v>13</v>
      </c>
      <c r="BK11" s="91">
        <v>14.3</v>
      </c>
      <c r="BL11" s="92">
        <v>14.3</v>
      </c>
      <c r="BM11" s="92">
        <v>0</v>
      </c>
      <c r="BN11" s="92">
        <v>0</v>
      </c>
      <c r="BO11" s="92">
        <v>0.0756335992853854</v>
      </c>
      <c r="BP11" s="107">
        <v>0.0756335992853854</v>
      </c>
      <c r="BQ11" s="108"/>
    </row>
    <row r="12" s="77" customFormat="1" ht="27" customHeight="1" spans="1:69">
      <c r="A12" s="89">
        <v>11</v>
      </c>
      <c r="B12" s="90" t="s">
        <v>434</v>
      </c>
      <c r="C12" s="87">
        <v>185367.65</v>
      </c>
      <c r="D12" s="87">
        <v>156969.8108</v>
      </c>
      <c r="E12" s="88">
        <v>152710.6</v>
      </c>
      <c r="F12" s="88">
        <v>135854.6508</v>
      </c>
      <c r="G12" s="91">
        <v>101868</v>
      </c>
      <c r="H12" s="92">
        <v>98190.2</v>
      </c>
      <c r="I12" s="91">
        <v>6612</v>
      </c>
      <c r="J12" s="92">
        <v>5904.12</v>
      </c>
      <c r="K12" s="91">
        <v>2460</v>
      </c>
      <c r="L12" s="92">
        <v>1840</v>
      </c>
      <c r="M12" s="91">
        <v>4111.44</v>
      </c>
      <c r="N12" s="92">
        <v>2655.81</v>
      </c>
      <c r="O12" s="93">
        <v>5588</v>
      </c>
      <c r="P12" s="92">
        <v>5588</v>
      </c>
      <c r="Q12" s="93">
        <v>2072</v>
      </c>
      <c r="R12" s="92">
        <v>2072</v>
      </c>
      <c r="S12" s="91">
        <v>1250.1</v>
      </c>
      <c r="T12" s="92">
        <v>1250.1</v>
      </c>
      <c r="U12" s="94">
        <v>720.61</v>
      </c>
      <c r="V12" s="92">
        <v>720.61</v>
      </c>
      <c r="W12" s="91">
        <v>10334.4</v>
      </c>
      <c r="X12" s="92">
        <v>10334.4</v>
      </c>
      <c r="Y12" s="91">
        <v>10455</v>
      </c>
      <c r="Z12" s="92">
        <v>1260.365</v>
      </c>
      <c r="AA12" s="91">
        <v>2800.54</v>
      </c>
      <c r="AB12" s="92">
        <v>2800.54</v>
      </c>
      <c r="AC12" s="91">
        <v>12.32</v>
      </c>
      <c r="AD12" s="92">
        <v>12.3158</v>
      </c>
      <c r="AE12" s="91">
        <v>1065</v>
      </c>
      <c r="AF12" s="92">
        <v>1065</v>
      </c>
      <c r="AG12" s="91">
        <v>241.19</v>
      </c>
      <c r="AH12" s="92">
        <v>241.19</v>
      </c>
      <c r="AI12" s="91">
        <v>3120</v>
      </c>
      <c r="AJ12" s="92">
        <v>1920</v>
      </c>
      <c r="AK12" s="88">
        <v>32657.05</v>
      </c>
      <c r="AL12" s="88">
        <v>20806.16</v>
      </c>
      <c r="AM12" s="91">
        <v>24679</v>
      </c>
      <c r="AN12" s="92">
        <v>17002.4</v>
      </c>
      <c r="AO12" s="91">
        <v>68.95</v>
      </c>
      <c r="AP12" s="92">
        <v>68.95</v>
      </c>
      <c r="AQ12" s="91">
        <v>342</v>
      </c>
      <c r="AR12" s="92">
        <v>342</v>
      </c>
      <c r="AS12" s="91">
        <v>290.21</v>
      </c>
      <c r="AT12" s="92">
        <v>290.21</v>
      </c>
      <c r="AU12" s="93">
        <v>58</v>
      </c>
      <c r="AV12" s="92">
        <v>58</v>
      </c>
      <c r="AW12" s="91">
        <v>223.03</v>
      </c>
      <c r="AX12" s="92">
        <v>223.03</v>
      </c>
      <c r="AY12" s="91">
        <v>920</v>
      </c>
      <c r="AZ12" s="92">
        <v>920</v>
      </c>
      <c r="BA12" s="91">
        <v>612</v>
      </c>
      <c r="BB12" s="92">
        <v>612</v>
      </c>
      <c r="BC12" s="91">
        <v>4157.8</v>
      </c>
      <c r="BD12" s="92">
        <v>0</v>
      </c>
      <c r="BE12" s="91">
        <v>92.6</v>
      </c>
      <c r="BF12" s="92">
        <v>92.6</v>
      </c>
      <c r="BG12" s="91">
        <v>55.56</v>
      </c>
      <c r="BH12" s="92">
        <v>39.07</v>
      </c>
      <c r="BI12" s="91">
        <v>556</v>
      </c>
      <c r="BJ12" s="92">
        <v>556</v>
      </c>
      <c r="BK12" s="91">
        <v>601.9</v>
      </c>
      <c r="BL12" s="92">
        <v>601.9</v>
      </c>
      <c r="BM12" s="92">
        <v>0</v>
      </c>
      <c r="BN12" s="92">
        <v>309</v>
      </c>
      <c r="BO12" s="92">
        <v>0.264179529736682</v>
      </c>
      <c r="BP12" s="107">
        <v>0.264179529736682</v>
      </c>
      <c r="BQ12" s="108"/>
    </row>
    <row r="13" s="77" customFormat="1" ht="27" customHeight="1" spans="1:69">
      <c r="A13" s="89">
        <v>12</v>
      </c>
      <c r="B13" s="90" t="s">
        <v>129</v>
      </c>
      <c r="C13" s="87">
        <v>111076.372</v>
      </c>
      <c r="D13" s="87">
        <v>99902.771622</v>
      </c>
      <c r="E13" s="88">
        <v>94975.422</v>
      </c>
      <c r="F13" s="88">
        <v>83792.072</v>
      </c>
      <c r="G13" s="91">
        <v>68945</v>
      </c>
      <c r="H13" s="92">
        <v>64565.8</v>
      </c>
      <c r="I13" s="91">
        <v>3284</v>
      </c>
      <c r="J13" s="92">
        <v>0</v>
      </c>
      <c r="K13" s="91">
        <v>1222</v>
      </c>
      <c r="L13" s="92">
        <v>1222</v>
      </c>
      <c r="M13" s="91">
        <v>2042.4</v>
      </c>
      <c r="N13" s="92">
        <v>2042.4</v>
      </c>
      <c r="O13" s="92">
        <v>3353</v>
      </c>
      <c r="P13" s="92">
        <v>3353</v>
      </c>
      <c r="Q13" s="92">
        <v>1029</v>
      </c>
      <c r="R13" s="92">
        <v>1029</v>
      </c>
      <c r="S13" s="91">
        <v>621</v>
      </c>
      <c r="T13" s="92">
        <v>621</v>
      </c>
      <c r="U13" s="94">
        <v>357.97</v>
      </c>
      <c r="V13" s="92">
        <v>357.97</v>
      </c>
      <c r="W13" s="91">
        <v>5133.7</v>
      </c>
      <c r="X13" s="92">
        <v>4833.7</v>
      </c>
      <c r="Y13" s="91">
        <v>5199</v>
      </c>
      <c r="Z13" s="92">
        <v>2978.85</v>
      </c>
      <c r="AA13" s="91">
        <v>1391.2</v>
      </c>
      <c r="AB13" s="92">
        <v>1391.2</v>
      </c>
      <c r="AC13" s="91">
        <v>6.12</v>
      </c>
      <c r="AD13" s="92">
        <v>6.12</v>
      </c>
      <c r="AE13" s="91">
        <v>529</v>
      </c>
      <c r="AF13" s="92">
        <v>529</v>
      </c>
      <c r="AG13" s="91">
        <v>120.032</v>
      </c>
      <c r="AH13" s="92">
        <v>120.032</v>
      </c>
      <c r="AI13" s="91">
        <v>1742</v>
      </c>
      <c r="AJ13" s="92">
        <v>742</v>
      </c>
      <c r="AK13" s="88">
        <v>16100.95</v>
      </c>
      <c r="AL13" s="88">
        <v>15210.95</v>
      </c>
      <c r="AM13" s="91">
        <v>12014</v>
      </c>
      <c r="AN13" s="92">
        <v>11124</v>
      </c>
      <c r="AO13" s="91">
        <v>32.4</v>
      </c>
      <c r="AP13" s="92">
        <v>32.4</v>
      </c>
      <c r="AQ13" s="91">
        <v>170</v>
      </c>
      <c r="AR13" s="92">
        <v>174.2</v>
      </c>
      <c r="AS13" s="91">
        <v>144.16</v>
      </c>
      <c r="AT13" s="92">
        <v>139.96</v>
      </c>
      <c r="AU13" s="99">
        <v>28</v>
      </c>
      <c r="AV13" s="92">
        <v>28</v>
      </c>
      <c r="AW13" s="91">
        <v>110.79</v>
      </c>
      <c r="AX13" s="92">
        <v>110.79</v>
      </c>
      <c r="AY13" s="91">
        <v>551</v>
      </c>
      <c r="AZ13" s="92">
        <v>551</v>
      </c>
      <c r="BA13" s="91">
        <v>304</v>
      </c>
      <c r="BB13" s="92">
        <v>304</v>
      </c>
      <c r="BC13" s="91">
        <v>2098</v>
      </c>
      <c r="BD13" s="92">
        <v>2098</v>
      </c>
      <c r="BE13" s="91">
        <v>46</v>
      </c>
      <c r="BF13" s="92">
        <v>46</v>
      </c>
      <c r="BG13" s="91">
        <v>27.6</v>
      </c>
      <c r="BH13" s="92">
        <v>27.6</v>
      </c>
      <c r="BI13" s="91">
        <v>276</v>
      </c>
      <c r="BJ13" s="92">
        <v>276</v>
      </c>
      <c r="BK13" s="91">
        <v>299</v>
      </c>
      <c r="BL13" s="92">
        <v>299</v>
      </c>
      <c r="BM13" s="92">
        <v>0</v>
      </c>
      <c r="BN13" s="92">
        <v>899.749622</v>
      </c>
      <c r="BO13" s="92">
        <v>0.102286631632847</v>
      </c>
      <c r="BP13" s="107">
        <v>0.102286631632847</v>
      </c>
      <c r="BQ13" s="108"/>
    </row>
    <row r="14" s="77" customFormat="1" ht="27" customHeight="1" spans="1:69">
      <c r="A14" s="89">
        <v>13</v>
      </c>
      <c r="B14" s="90" t="s">
        <v>1877</v>
      </c>
      <c r="C14" s="87">
        <v>106010.702</v>
      </c>
      <c r="D14" s="87">
        <v>92226.172454</v>
      </c>
      <c r="E14" s="88">
        <v>90268.122</v>
      </c>
      <c r="F14" s="88">
        <v>80801.592454</v>
      </c>
      <c r="G14" s="91">
        <v>61349</v>
      </c>
      <c r="H14" s="92">
        <v>59176.44</v>
      </c>
      <c r="I14" s="91">
        <v>3449</v>
      </c>
      <c r="J14" s="92">
        <v>3449</v>
      </c>
      <c r="K14" s="91">
        <v>1283</v>
      </c>
      <c r="L14" s="92">
        <v>1283</v>
      </c>
      <c r="M14" s="91">
        <v>2144.52</v>
      </c>
      <c r="N14" s="92">
        <v>2144.52</v>
      </c>
      <c r="O14" s="92">
        <v>3353</v>
      </c>
      <c r="P14" s="92">
        <v>398</v>
      </c>
      <c r="Q14" s="92">
        <v>1081</v>
      </c>
      <c r="R14" s="92">
        <v>1081</v>
      </c>
      <c r="S14" s="91">
        <v>652.05</v>
      </c>
      <c r="T14" s="92">
        <v>652.05</v>
      </c>
      <c r="U14" s="94">
        <v>375.87</v>
      </c>
      <c r="V14" s="92">
        <v>375.87</v>
      </c>
      <c r="W14" s="91">
        <v>5390.5</v>
      </c>
      <c r="X14" s="92">
        <v>5390.5</v>
      </c>
      <c r="Y14" s="91">
        <v>5975</v>
      </c>
      <c r="Z14" s="92">
        <v>4702.030454</v>
      </c>
      <c r="AA14" s="91">
        <v>1460.75</v>
      </c>
      <c r="AB14" s="92">
        <v>1460.75</v>
      </c>
      <c r="AC14" s="91">
        <v>6.42</v>
      </c>
      <c r="AD14" s="92">
        <v>6.42</v>
      </c>
      <c r="AE14" s="91">
        <v>556</v>
      </c>
      <c r="AF14" s="92">
        <v>556</v>
      </c>
      <c r="AG14" s="91">
        <v>126.012</v>
      </c>
      <c r="AH14" s="92">
        <v>126.012</v>
      </c>
      <c r="AI14" s="91">
        <v>3066</v>
      </c>
      <c r="AJ14" s="92">
        <v>0</v>
      </c>
      <c r="AK14" s="88">
        <v>15742.58</v>
      </c>
      <c r="AL14" s="88">
        <v>11424.58</v>
      </c>
      <c r="AM14" s="91">
        <v>12709</v>
      </c>
      <c r="AN14" s="92">
        <v>8942</v>
      </c>
      <c r="AO14" s="91">
        <v>37.45</v>
      </c>
      <c r="AP14" s="92">
        <v>37.45</v>
      </c>
      <c r="AQ14" s="91">
        <v>179</v>
      </c>
      <c r="AR14" s="92">
        <v>330.37</v>
      </c>
      <c r="AS14" s="91">
        <v>151.37</v>
      </c>
      <c r="AT14" s="92">
        <v>0</v>
      </c>
      <c r="AU14" s="93">
        <v>30</v>
      </c>
      <c r="AV14" s="92">
        <v>30</v>
      </c>
      <c r="AW14" s="91">
        <v>116.33</v>
      </c>
      <c r="AX14" s="92">
        <v>116.33</v>
      </c>
      <c r="AY14" s="91">
        <v>551</v>
      </c>
      <c r="AZ14" s="92">
        <v>0</v>
      </c>
      <c r="BA14" s="91">
        <v>318</v>
      </c>
      <c r="BB14" s="92">
        <v>318</v>
      </c>
      <c r="BC14" s="91">
        <v>969.2</v>
      </c>
      <c r="BD14" s="92">
        <v>969.2</v>
      </c>
      <c r="BE14" s="91">
        <v>48.3</v>
      </c>
      <c r="BF14" s="92">
        <v>48.3</v>
      </c>
      <c r="BG14" s="91">
        <v>28.98</v>
      </c>
      <c r="BH14" s="92">
        <v>28.98</v>
      </c>
      <c r="BI14" s="91">
        <v>290</v>
      </c>
      <c r="BJ14" s="92">
        <v>290</v>
      </c>
      <c r="BK14" s="91">
        <v>313.95</v>
      </c>
      <c r="BL14" s="92">
        <v>313.95</v>
      </c>
      <c r="BM14" s="92">
        <v>0</v>
      </c>
      <c r="BN14" s="92">
        <v>0</v>
      </c>
      <c r="BO14" s="92">
        <v>0.228691941699303</v>
      </c>
      <c r="BP14" s="107">
        <v>0.228691941699303</v>
      </c>
      <c r="BQ14" s="108"/>
    </row>
  </sheetData>
  <mergeCells count="42">
    <mergeCell ref="A1:B1"/>
    <mergeCell ref="A2:BP2"/>
    <mergeCell ref="E3:AJ3"/>
    <mergeCell ref="AK3:BL3"/>
    <mergeCell ref="BM3:BN3"/>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A3:A4"/>
    <mergeCell ref="B3:B4"/>
    <mergeCell ref="BM4:BM5"/>
    <mergeCell ref="BN4:BN5"/>
    <mergeCell ref="BO3:BO4"/>
    <mergeCell ref="BP3:BP4"/>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52"/>
  <sheetViews>
    <sheetView showZeros="0" workbookViewId="0">
      <selection activeCell="N6" sqref="N6"/>
    </sheetView>
  </sheetViews>
  <sheetFormatPr defaultColWidth="9" defaultRowHeight="13.5"/>
  <cols>
    <col min="1" max="1" width="6.25833333333333" style="42" customWidth="1"/>
    <col min="2" max="2" width="12.5" style="43" customWidth="1"/>
    <col min="3" max="3" width="7.125" style="44" customWidth="1"/>
    <col min="4" max="4" width="9.5" style="44" customWidth="1"/>
    <col min="5" max="5" width="7.25833333333333" style="44" customWidth="1"/>
    <col min="6" max="6" width="7.625" style="44" customWidth="1"/>
    <col min="7" max="7" width="4.75833333333333" style="44" customWidth="1"/>
    <col min="8" max="10" width="7.625" style="44" customWidth="1"/>
    <col min="11" max="11" width="5.125" style="44" customWidth="1"/>
    <col min="12" max="12" width="7.75833333333333" style="44" customWidth="1"/>
    <col min="13" max="16381" width="9" style="43"/>
  </cols>
  <sheetData>
    <row r="1" spans="1:12">
      <c r="A1" s="45" t="s">
        <v>1878</v>
      </c>
      <c r="B1" s="45"/>
      <c r="C1" s="46"/>
      <c r="D1" s="46"/>
      <c r="E1" s="46"/>
      <c r="F1" s="46"/>
      <c r="G1" s="46"/>
      <c r="H1" s="46"/>
      <c r="I1" s="46"/>
      <c r="J1" s="46"/>
      <c r="K1" s="46"/>
      <c r="L1" s="46"/>
    </row>
    <row r="2" ht="26.1" customHeight="1" spans="1:12">
      <c r="A2" s="47" t="s">
        <v>1879</v>
      </c>
      <c r="B2" s="47"/>
      <c r="C2" s="47"/>
      <c r="D2" s="47"/>
      <c r="E2" s="47"/>
      <c r="F2" s="47"/>
      <c r="G2" s="47"/>
      <c r="H2" s="47"/>
      <c r="I2" s="47"/>
      <c r="J2" s="47"/>
      <c r="K2" s="47"/>
      <c r="L2" s="47"/>
    </row>
    <row r="3" ht="25.15" customHeight="1" spans="1:12">
      <c r="A3" s="48" t="s">
        <v>1830</v>
      </c>
      <c r="B3" s="49" t="s">
        <v>1831</v>
      </c>
      <c r="C3" s="50" t="s">
        <v>1880</v>
      </c>
      <c r="D3" s="50"/>
      <c r="E3" s="50" t="s">
        <v>17</v>
      </c>
      <c r="F3" s="50"/>
      <c r="G3" s="50" t="s">
        <v>1881</v>
      </c>
      <c r="H3" s="50"/>
      <c r="I3" s="50" t="s">
        <v>19</v>
      </c>
      <c r="J3" s="50"/>
      <c r="K3" s="50" t="s">
        <v>20</v>
      </c>
      <c r="L3" s="50"/>
    </row>
    <row r="4" ht="25.15" customHeight="1" spans="1:12">
      <c r="A4" s="48"/>
      <c r="B4" s="49"/>
      <c r="C4" s="50" t="s">
        <v>1882</v>
      </c>
      <c r="D4" s="50" t="s">
        <v>1883</v>
      </c>
      <c r="E4" s="50" t="s">
        <v>1882</v>
      </c>
      <c r="F4" s="50" t="s">
        <v>1883</v>
      </c>
      <c r="G4" s="50" t="s">
        <v>1882</v>
      </c>
      <c r="H4" s="50" t="s">
        <v>1883</v>
      </c>
      <c r="I4" s="50" t="s">
        <v>1882</v>
      </c>
      <c r="J4" s="50" t="s">
        <v>1883</v>
      </c>
      <c r="K4" s="50" t="s">
        <v>1882</v>
      </c>
      <c r="L4" s="50" t="s">
        <v>1883</v>
      </c>
    </row>
    <row r="5" s="38" customFormat="1" ht="39" customHeight="1" spans="1:12">
      <c r="A5" s="51" t="s">
        <v>1884</v>
      </c>
      <c r="B5" s="52" t="s">
        <v>1872</v>
      </c>
      <c r="C5" s="53">
        <f t="shared" ref="C5:L5" si="0">SUM(C6:C13)</f>
        <v>559</v>
      </c>
      <c r="D5" s="53">
        <f t="shared" si="0"/>
        <v>659019.833354</v>
      </c>
      <c r="E5" s="53">
        <f t="shared" si="0"/>
        <v>356</v>
      </c>
      <c r="F5" s="53">
        <f t="shared" si="0"/>
        <v>485998.750554</v>
      </c>
      <c r="G5" s="53">
        <f t="shared" si="0"/>
        <v>195</v>
      </c>
      <c r="H5" s="53">
        <f t="shared" si="0"/>
        <v>160247.717892</v>
      </c>
      <c r="I5" s="53">
        <f t="shared" si="0"/>
        <v>8</v>
      </c>
      <c r="J5" s="53">
        <f t="shared" si="0"/>
        <v>12773.364908</v>
      </c>
      <c r="K5" s="53">
        <f t="shared" si="0"/>
        <v>0</v>
      </c>
      <c r="L5" s="53">
        <f t="shared" si="0"/>
        <v>0</v>
      </c>
    </row>
    <row r="6" ht="35" customHeight="1" spans="1:12">
      <c r="A6" s="54">
        <v>1</v>
      </c>
      <c r="B6" s="55" t="s">
        <v>1875</v>
      </c>
      <c r="C6" s="56">
        <v>96</v>
      </c>
      <c r="D6" s="56">
        <f>F6+H6+J6</f>
        <v>95751.243</v>
      </c>
      <c r="E6" s="56">
        <v>80</v>
      </c>
      <c r="F6" s="56">
        <v>75375.288664</v>
      </c>
      <c r="G6" s="56">
        <v>14</v>
      </c>
      <c r="H6" s="56">
        <v>17811.354336</v>
      </c>
      <c r="I6" s="56">
        <v>2</v>
      </c>
      <c r="J6" s="56">
        <v>2564.6</v>
      </c>
      <c r="K6" s="56"/>
      <c r="L6" s="56"/>
    </row>
    <row r="7" ht="35" customHeight="1" spans="1:12">
      <c r="A7" s="54">
        <v>2</v>
      </c>
      <c r="B7" s="55" t="s">
        <v>434</v>
      </c>
      <c r="C7" s="56">
        <v>133</v>
      </c>
      <c r="D7" s="56">
        <f t="shared" ref="D7:D13" si="1">F7+H7+J7</f>
        <v>156969.8108</v>
      </c>
      <c r="E7" s="56">
        <v>71</v>
      </c>
      <c r="F7" s="56">
        <v>127539.628084</v>
      </c>
      <c r="G7" s="56">
        <v>62</v>
      </c>
      <c r="H7" s="56">
        <v>29430.182716</v>
      </c>
      <c r="I7" s="56"/>
      <c r="J7" s="56"/>
      <c r="K7" s="56"/>
      <c r="L7" s="56"/>
    </row>
    <row r="8" ht="35" customHeight="1" spans="1:12">
      <c r="A8" s="54">
        <v>3</v>
      </c>
      <c r="B8" s="55" t="s">
        <v>129</v>
      </c>
      <c r="C8" s="56">
        <v>70</v>
      </c>
      <c r="D8" s="56">
        <f t="shared" si="1"/>
        <v>99902.771622</v>
      </c>
      <c r="E8" s="56">
        <v>35</v>
      </c>
      <c r="F8" s="56">
        <v>63486.800922</v>
      </c>
      <c r="G8" s="56">
        <v>35</v>
      </c>
      <c r="H8" s="56">
        <v>36415.9707</v>
      </c>
      <c r="I8" s="56"/>
      <c r="J8" s="56"/>
      <c r="K8" s="56"/>
      <c r="L8" s="56"/>
    </row>
    <row r="9" ht="35" customHeight="1" spans="1:12">
      <c r="A9" s="54">
        <v>4</v>
      </c>
      <c r="B9" s="55" t="s">
        <v>1235</v>
      </c>
      <c r="C9" s="56">
        <v>85</v>
      </c>
      <c r="D9" s="56">
        <f t="shared" si="1"/>
        <v>82337.08382</v>
      </c>
      <c r="E9" s="56">
        <v>68</v>
      </c>
      <c r="F9" s="56">
        <v>65869.380467</v>
      </c>
      <c r="G9" s="56">
        <v>17</v>
      </c>
      <c r="H9" s="56">
        <v>16467.703353</v>
      </c>
      <c r="I9" s="56"/>
      <c r="J9" s="56"/>
      <c r="K9" s="56"/>
      <c r="L9" s="56"/>
    </row>
    <row r="10" ht="35" customHeight="1" spans="1:12">
      <c r="A10" s="54">
        <v>5</v>
      </c>
      <c r="B10" s="55" t="s">
        <v>1873</v>
      </c>
      <c r="C10" s="56">
        <v>39</v>
      </c>
      <c r="D10" s="56">
        <f t="shared" si="1"/>
        <v>58397.304135</v>
      </c>
      <c r="E10" s="56">
        <v>30</v>
      </c>
      <c r="F10" s="56">
        <v>47942.675335</v>
      </c>
      <c r="G10" s="56">
        <v>9</v>
      </c>
      <c r="H10" s="56">
        <v>10454.6288</v>
      </c>
      <c r="I10" s="56"/>
      <c r="J10" s="56"/>
      <c r="K10" s="56"/>
      <c r="L10" s="56"/>
    </row>
    <row r="11" ht="35" customHeight="1" spans="1:12">
      <c r="A11" s="54">
        <v>6</v>
      </c>
      <c r="B11" s="55" t="s">
        <v>1877</v>
      </c>
      <c r="C11" s="56">
        <v>54</v>
      </c>
      <c r="D11" s="56">
        <f t="shared" si="1"/>
        <v>92226.172454</v>
      </c>
      <c r="E11" s="56">
        <v>31</v>
      </c>
      <c r="F11" s="56">
        <v>73127.780454</v>
      </c>
      <c r="G11" s="56">
        <v>23</v>
      </c>
      <c r="H11" s="56">
        <v>19098.392</v>
      </c>
      <c r="I11" s="56"/>
      <c r="J11" s="56"/>
      <c r="K11" s="56"/>
      <c r="L11" s="56"/>
    </row>
    <row r="12" ht="35" customHeight="1" spans="1:12">
      <c r="A12" s="54">
        <v>7</v>
      </c>
      <c r="B12" s="55" t="s">
        <v>1876</v>
      </c>
      <c r="C12" s="56">
        <v>20</v>
      </c>
      <c r="D12" s="56">
        <f t="shared" si="1"/>
        <v>8709.59</v>
      </c>
      <c r="E12" s="56">
        <v>8</v>
      </c>
      <c r="F12" s="56">
        <v>4492.972628</v>
      </c>
      <c r="G12" s="56">
        <v>11</v>
      </c>
      <c r="H12" s="56">
        <v>3683.037372</v>
      </c>
      <c r="I12" s="56">
        <v>1</v>
      </c>
      <c r="J12" s="56">
        <v>533.58</v>
      </c>
      <c r="K12" s="56"/>
      <c r="L12" s="56"/>
    </row>
    <row r="13" ht="35" customHeight="1" spans="1:12">
      <c r="A13" s="54">
        <v>8</v>
      </c>
      <c r="B13" s="55" t="s">
        <v>1874</v>
      </c>
      <c r="C13" s="56">
        <v>62</v>
      </c>
      <c r="D13" s="56">
        <f t="shared" si="1"/>
        <v>64725.857523</v>
      </c>
      <c r="E13" s="56">
        <v>33</v>
      </c>
      <c r="F13" s="56">
        <v>28164.224</v>
      </c>
      <c r="G13" s="56">
        <v>24</v>
      </c>
      <c r="H13" s="56">
        <v>26886.448615</v>
      </c>
      <c r="I13" s="56">
        <v>5</v>
      </c>
      <c r="J13" s="56">
        <v>9675.184908</v>
      </c>
      <c r="K13" s="56"/>
      <c r="L13" s="56"/>
    </row>
    <row r="14" s="38" customFormat="1" hidden="1" spans="1:12">
      <c r="A14" s="51" t="s">
        <v>1885</v>
      </c>
      <c r="B14" s="52" t="s">
        <v>1886</v>
      </c>
      <c r="C14" s="57">
        <f>COUNTIFS([2]附件1!D:D,B14)</f>
        <v>0</v>
      </c>
      <c r="D14" s="57">
        <f>SUMIFS([2]附件1!R:R,[2]附件1!B:B,B14)</f>
        <v>0</v>
      </c>
      <c r="E14" s="57">
        <f>COUNTIFS([2]附件1!D:D,B14,[2]附件1!I:I,"√")</f>
        <v>0</v>
      </c>
      <c r="F14" s="57">
        <f>SUMIFS([2]附件1!R:R,[2]附件1!B:B,B14,[2]附件1!I:I,"√")</f>
        <v>0</v>
      </c>
      <c r="G14" s="57">
        <f>COUNTIFS([2]附件1!D:D,B14,[2]附件1!J:J,"√")</f>
        <v>0</v>
      </c>
      <c r="H14" s="57">
        <f>SUMIFS([2]附件1!R:R,[2]附件1!B:B,B14,[2]附件1!J:J,"√")</f>
        <v>0</v>
      </c>
      <c r="I14" s="53"/>
      <c r="J14" s="53"/>
      <c r="K14" s="53"/>
      <c r="L14" s="53"/>
    </row>
    <row r="15" s="39" customFormat="1" hidden="1" spans="1:12">
      <c r="A15" s="58">
        <v>1</v>
      </c>
      <c r="B15" s="59" t="s">
        <v>1887</v>
      </c>
      <c r="C15" s="57">
        <f>COUNTIFS([2]附件1!D:D,B15)</f>
        <v>0</v>
      </c>
      <c r="D15" s="57">
        <f>SUMIFS([2]附件1!R:R,[2]附件1!B:B,B15)</f>
        <v>0</v>
      </c>
      <c r="E15" s="57">
        <f>COUNTIFS([2]附件1!D:D,B15,[2]附件1!I:I,"√")</f>
        <v>0</v>
      </c>
      <c r="F15" s="57">
        <f>SUMIFS([2]附件1!R:R,[2]附件1!B:B,B15,[2]附件1!I:I,"√")</f>
        <v>0</v>
      </c>
      <c r="G15" s="57">
        <f>COUNTIFS([2]附件1!D:D,B15,[2]附件1!J:J,"√")</f>
        <v>0</v>
      </c>
      <c r="H15" s="57">
        <f>SUMIFS([2]附件1!R:R,[2]附件1!B:B,B15,[2]附件1!J:J,"√")</f>
        <v>0</v>
      </c>
      <c r="I15" s="57"/>
      <c r="J15" s="57"/>
      <c r="K15" s="57"/>
      <c r="L15" s="57"/>
    </row>
    <row r="16" s="39" customFormat="1" hidden="1" spans="1:12">
      <c r="A16" s="58">
        <v>2</v>
      </c>
      <c r="B16" s="59" t="s">
        <v>1888</v>
      </c>
      <c r="C16" s="57">
        <f>COUNTIFS([2]附件1!D:D,B16)</f>
        <v>0</v>
      </c>
      <c r="D16" s="57">
        <f>SUMIFS([2]附件1!R:R,[2]附件1!B:B,B16)</f>
        <v>0</v>
      </c>
      <c r="E16" s="57">
        <f>COUNTIFS([2]附件1!D:D,B16,[2]附件1!I:I,"√")</f>
        <v>0</v>
      </c>
      <c r="F16" s="57">
        <f>SUMIFS([2]附件1!R:R,[2]附件1!B:B,B16,[2]附件1!I:I,"√")</f>
        <v>0</v>
      </c>
      <c r="G16" s="57">
        <f>COUNTIFS([2]附件1!D:D,B16,[2]附件1!J:J,"√")</f>
        <v>0</v>
      </c>
      <c r="H16" s="57">
        <f>SUMIFS([2]附件1!R:R,[2]附件1!B:B,B16,[2]附件1!J:J,"√")</f>
        <v>0</v>
      </c>
      <c r="I16" s="57"/>
      <c r="J16" s="57"/>
      <c r="K16" s="57"/>
      <c r="L16" s="57"/>
    </row>
    <row r="17" s="39" customFormat="1" hidden="1" spans="1:12">
      <c r="A17" s="58">
        <v>3</v>
      </c>
      <c r="B17" s="59" t="s">
        <v>1889</v>
      </c>
      <c r="C17" s="57">
        <f>COUNTIFS([2]附件1!D:D,B17)</f>
        <v>0</v>
      </c>
      <c r="D17" s="57">
        <f>SUMIFS([2]附件1!R:R,[2]附件1!B:B,B17)</f>
        <v>0</v>
      </c>
      <c r="E17" s="57">
        <f>COUNTIFS([2]附件1!D:D,B17,[2]附件1!I:I,"√")</f>
        <v>0</v>
      </c>
      <c r="F17" s="57">
        <f>SUMIFS([2]附件1!R:R,[2]附件1!B:B,B17,[2]附件1!I:I,"√")</f>
        <v>0</v>
      </c>
      <c r="G17" s="57">
        <f>COUNTIFS([2]附件1!D:D,B17,[2]附件1!J:J,"√")</f>
        <v>0</v>
      </c>
      <c r="H17" s="57">
        <f>SUMIFS([2]附件1!R:R,[2]附件1!B:B,B17,[2]附件1!J:J,"√")</f>
        <v>0</v>
      </c>
      <c r="I17" s="57"/>
      <c r="J17" s="57"/>
      <c r="K17" s="57"/>
      <c r="L17" s="57"/>
    </row>
    <row r="18" s="39" customFormat="1" hidden="1" spans="1:12">
      <c r="A18" s="58">
        <v>4</v>
      </c>
      <c r="B18" s="59" t="s">
        <v>1890</v>
      </c>
      <c r="C18" s="57">
        <f>COUNTIFS([2]附件1!D:D,B18)</f>
        <v>0</v>
      </c>
      <c r="D18" s="57">
        <f>SUMIFS([2]附件1!R:R,[2]附件1!B:B,B18)</f>
        <v>0</v>
      </c>
      <c r="E18" s="57">
        <f>COUNTIFS([2]附件1!D:D,B18,[2]附件1!I:I,"√")</f>
        <v>0</v>
      </c>
      <c r="F18" s="57">
        <f>SUMIFS([2]附件1!R:R,[2]附件1!B:B,B18,[2]附件1!I:I,"√")</f>
        <v>0</v>
      </c>
      <c r="G18" s="57">
        <f>COUNTIFS([2]附件1!D:D,B18,[2]附件1!J:J,"√")</f>
        <v>0</v>
      </c>
      <c r="H18" s="57">
        <f>SUMIFS([2]附件1!R:R,[2]附件1!B:B,B18,[2]附件1!J:J,"√")</f>
        <v>0</v>
      </c>
      <c r="I18" s="57"/>
      <c r="J18" s="57"/>
      <c r="K18" s="57"/>
      <c r="L18" s="66"/>
    </row>
    <row r="19" s="39" customFormat="1" hidden="1" spans="1:12">
      <c r="A19" s="58">
        <v>5</v>
      </c>
      <c r="B19" s="59" t="s">
        <v>1891</v>
      </c>
      <c r="C19" s="57">
        <f>COUNTIFS([2]附件1!D:D,B19)</f>
        <v>0</v>
      </c>
      <c r="D19" s="57">
        <f>SUMIFS([2]附件1!R:R,[2]附件1!B:B,B19)</f>
        <v>0</v>
      </c>
      <c r="E19" s="57">
        <f>COUNTIFS([2]附件1!D:D,B19,[2]附件1!I:I,"√")</f>
        <v>0</v>
      </c>
      <c r="F19" s="57">
        <f>SUMIFS([2]附件1!R:R,[2]附件1!B:B,B19,[2]附件1!I:I,"√")</f>
        <v>0</v>
      </c>
      <c r="G19" s="57">
        <f>COUNTIFS([2]附件1!D:D,B19,[2]附件1!J:J,"√")</f>
        <v>0</v>
      </c>
      <c r="H19" s="57">
        <f>SUMIFS([2]附件1!R:R,[2]附件1!B:B,B19,[2]附件1!J:J,"√")</f>
        <v>0</v>
      </c>
      <c r="I19" s="66"/>
      <c r="J19" s="66"/>
      <c r="K19" s="66"/>
      <c r="L19" s="66"/>
    </row>
    <row r="20" s="39" customFormat="1" hidden="1" spans="1:12">
      <c r="A20" s="58">
        <v>6</v>
      </c>
      <c r="B20" s="59" t="s">
        <v>1892</v>
      </c>
      <c r="C20" s="57">
        <f>COUNTIFS([2]附件1!D:D,B20)</f>
        <v>0</v>
      </c>
      <c r="D20" s="57">
        <f>SUMIFS([2]附件1!R:R,[2]附件1!B:B,B20)</f>
        <v>0</v>
      </c>
      <c r="E20" s="57">
        <f>COUNTIFS([2]附件1!D:D,B20,[2]附件1!I:I,"√")</f>
        <v>0</v>
      </c>
      <c r="F20" s="57">
        <f>SUMIFS([2]附件1!R:R,[2]附件1!B:B,B20,[2]附件1!I:I,"√")</f>
        <v>0</v>
      </c>
      <c r="G20" s="57">
        <f>COUNTIFS([2]附件1!D:D,B20,[2]附件1!J:J,"√")</f>
        <v>0</v>
      </c>
      <c r="H20" s="57">
        <f>SUMIFS([2]附件1!R:R,[2]附件1!B:B,B20,[2]附件1!J:J,"√")</f>
        <v>0</v>
      </c>
      <c r="I20" s="57"/>
      <c r="J20" s="57"/>
      <c r="K20" s="57"/>
      <c r="L20" s="57"/>
    </row>
    <row r="21" s="39" customFormat="1" hidden="1" spans="1:12">
      <c r="A21" s="58">
        <v>7</v>
      </c>
      <c r="B21" s="59" t="s">
        <v>1893</v>
      </c>
      <c r="C21" s="57">
        <f>COUNTIFS([2]附件1!D:D,B21)</f>
        <v>0</v>
      </c>
      <c r="D21" s="57">
        <f>SUMIFS([2]附件1!R:R,[2]附件1!B:B,B21)</f>
        <v>0</v>
      </c>
      <c r="E21" s="57">
        <f>COUNTIFS([2]附件1!D:D,B21,[2]附件1!I:I,"√")</f>
        <v>0</v>
      </c>
      <c r="F21" s="57">
        <f>SUMIFS([2]附件1!R:R,[2]附件1!B:B,B21,[2]附件1!I:I,"√")</f>
        <v>0</v>
      </c>
      <c r="G21" s="57">
        <f>COUNTIFS([2]附件1!D:D,B21,[2]附件1!J:J,"√")</f>
        <v>0</v>
      </c>
      <c r="H21" s="57">
        <f>SUMIFS([2]附件1!R:R,[2]附件1!B:B,B21,[2]附件1!J:J,"√")</f>
        <v>0</v>
      </c>
      <c r="I21" s="57"/>
      <c r="J21" s="57"/>
      <c r="K21" s="57"/>
      <c r="L21" s="57"/>
    </row>
    <row r="22" s="39" customFormat="1" ht="27" hidden="1" customHeight="1" spans="1:12">
      <c r="A22" s="58">
        <v>8</v>
      </c>
      <c r="B22" s="59" t="s">
        <v>1894</v>
      </c>
      <c r="C22" s="57">
        <f>COUNTIFS([2]附件1!D:D,B22)</f>
        <v>0</v>
      </c>
      <c r="D22" s="57">
        <f>SUMIFS([2]附件1!R:R,[2]附件1!B:B,B22)</f>
        <v>0</v>
      </c>
      <c r="E22" s="57">
        <f>COUNTIFS([2]附件1!D:D,B22,[2]附件1!I:I,"√")</f>
        <v>0</v>
      </c>
      <c r="F22" s="57">
        <f>SUMIFS([2]附件1!R:R,[2]附件1!B:B,B22,[2]附件1!I:I,"√")</f>
        <v>0</v>
      </c>
      <c r="G22" s="57">
        <f>COUNTIFS([2]附件1!D:D,B22,[2]附件1!J:J,"√")</f>
        <v>0</v>
      </c>
      <c r="H22" s="57">
        <f>SUMIFS([2]附件1!R:R,[2]附件1!B:B,B22,[2]附件1!J:J,"√")</f>
        <v>0</v>
      </c>
      <c r="I22" s="57"/>
      <c r="J22" s="57"/>
      <c r="K22" s="57"/>
      <c r="L22" s="57"/>
    </row>
    <row r="23" s="39" customFormat="1" hidden="1" spans="1:12">
      <c r="A23" s="58">
        <v>9</v>
      </c>
      <c r="B23" s="59" t="s">
        <v>1895</v>
      </c>
      <c r="C23" s="57">
        <f>COUNTIFS([2]附件1!D:D,B23)</f>
        <v>0</v>
      </c>
      <c r="D23" s="57">
        <f>SUMIFS([2]附件1!R:R,[2]附件1!B:B,B23)</f>
        <v>0</v>
      </c>
      <c r="E23" s="57">
        <f>COUNTIFS([2]附件1!D:D,B23,[2]附件1!I:I,"√")</f>
        <v>0</v>
      </c>
      <c r="F23" s="57">
        <f>SUMIFS([2]附件1!R:R,[2]附件1!B:B,B23,[2]附件1!I:I,"√")</f>
        <v>0</v>
      </c>
      <c r="G23" s="57">
        <f>COUNTIFS([2]附件1!D:D,B23,[2]附件1!J:J,"√")</f>
        <v>0</v>
      </c>
      <c r="H23" s="57">
        <f>SUMIFS([2]附件1!R:R,[2]附件1!B:B,B23,[2]附件1!J:J,"√")</f>
        <v>0</v>
      </c>
      <c r="I23" s="57"/>
      <c r="J23" s="57"/>
      <c r="K23" s="57"/>
      <c r="L23" s="57"/>
    </row>
    <row r="24" s="39" customFormat="1" hidden="1" spans="1:12">
      <c r="A24" s="58">
        <v>10</v>
      </c>
      <c r="B24" s="59" t="s">
        <v>1896</v>
      </c>
      <c r="C24" s="57">
        <f>COUNTIFS([2]附件1!D:D,B24)</f>
        <v>0</v>
      </c>
      <c r="D24" s="57">
        <f>SUMIFS([2]附件1!R:R,[2]附件1!B:B,B24)</f>
        <v>0</v>
      </c>
      <c r="E24" s="57">
        <f>COUNTIFS([2]附件1!D:D,B24,[2]附件1!I:I,"√")</f>
        <v>0</v>
      </c>
      <c r="F24" s="57">
        <f>SUMIFS([2]附件1!R:R,[2]附件1!B:B,B24,[2]附件1!I:I,"√")</f>
        <v>0</v>
      </c>
      <c r="G24" s="57">
        <f>COUNTIFS([2]附件1!D:D,B24,[2]附件1!J:J,"√")</f>
        <v>0</v>
      </c>
      <c r="H24" s="57">
        <f>SUMIFS([2]附件1!R:R,[2]附件1!B:B,B24,[2]附件1!J:J,"√")</f>
        <v>0</v>
      </c>
      <c r="I24" s="66"/>
      <c r="J24" s="66"/>
      <c r="K24" s="66"/>
      <c r="L24" s="66"/>
    </row>
    <row r="25" s="39" customFormat="1" hidden="1" spans="1:12">
      <c r="A25" s="58">
        <v>11</v>
      </c>
      <c r="B25" s="59" t="s">
        <v>1897</v>
      </c>
      <c r="C25" s="57">
        <f>COUNTIFS([2]附件1!D:D,B25)</f>
        <v>0</v>
      </c>
      <c r="D25" s="57">
        <f>SUMIFS([2]附件1!R:R,[2]附件1!B:B,B25)</f>
        <v>0</v>
      </c>
      <c r="E25" s="57">
        <f>COUNTIFS([2]附件1!D:D,B25,[2]附件1!I:I,"√")</f>
        <v>0</v>
      </c>
      <c r="F25" s="57">
        <f>SUMIFS([2]附件1!R:R,[2]附件1!B:B,B25,[2]附件1!I:I,"√")</f>
        <v>0</v>
      </c>
      <c r="G25" s="57">
        <f>COUNTIFS([2]附件1!D:D,B25,[2]附件1!J:J,"√")</f>
        <v>0</v>
      </c>
      <c r="H25" s="57">
        <f>SUMIFS([2]附件1!R:R,[2]附件1!B:B,B25,[2]附件1!J:J,"√")</f>
        <v>0</v>
      </c>
      <c r="I25" s="57"/>
      <c r="J25" s="66"/>
      <c r="K25" s="66"/>
      <c r="L25" s="57"/>
    </row>
    <row r="26" s="39" customFormat="1" hidden="1" spans="1:12">
      <c r="A26" s="58">
        <v>12</v>
      </c>
      <c r="B26" s="59" t="s">
        <v>1898</v>
      </c>
      <c r="C26" s="57">
        <f>COUNTIFS([2]附件1!D:D,B26)</f>
        <v>0</v>
      </c>
      <c r="D26" s="57">
        <f>SUMIFS([2]附件1!R:R,[2]附件1!B:B,B26)</f>
        <v>0</v>
      </c>
      <c r="E26" s="57">
        <f>COUNTIFS([2]附件1!D:D,B26,[2]附件1!I:I,"√")</f>
        <v>0</v>
      </c>
      <c r="F26" s="57">
        <f>SUMIFS([2]附件1!R:R,[2]附件1!B:B,B26,[2]附件1!I:I,"√")</f>
        <v>0</v>
      </c>
      <c r="G26" s="57">
        <f>COUNTIFS([2]附件1!D:D,B26,[2]附件1!J:J,"√")</f>
        <v>0</v>
      </c>
      <c r="H26" s="57">
        <f>SUMIFS([2]附件1!R:R,[2]附件1!B:B,B26,[2]附件1!J:J,"√")</f>
        <v>0</v>
      </c>
      <c r="I26" s="57"/>
      <c r="J26" s="57"/>
      <c r="K26" s="57"/>
      <c r="L26" s="57"/>
    </row>
    <row r="27" s="40" customFormat="1" hidden="1" spans="1:12">
      <c r="A27" s="51" t="s">
        <v>1899</v>
      </c>
      <c r="B27" s="52" t="s">
        <v>1900</v>
      </c>
      <c r="C27" s="57">
        <f>COUNTIFS([2]附件1!D:D,B27)</f>
        <v>0</v>
      </c>
      <c r="D27" s="57">
        <f>SUMIFS([2]附件1!R:R,[2]附件1!B:B,B27)</f>
        <v>0</v>
      </c>
      <c r="E27" s="57">
        <f>COUNTIFS([2]附件1!D:D,B27,[2]附件1!I:I,"√")</f>
        <v>0</v>
      </c>
      <c r="F27" s="57">
        <f>SUMIFS([2]附件1!R:R,[2]附件1!B:B,B27,[2]附件1!I:I,"√")</f>
        <v>0</v>
      </c>
      <c r="G27" s="57">
        <f>COUNTIFS([2]附件1!D:D,B27,[2]附件1!J:J,"√")</f>
        <v>0</v>
      </c>
      <c r="H27" s="57">
        <f>SUMIFS([2]附件1!R:R,[2]附件1!B:B,B27,[2]附件1!J:J,"√")</f>
        <v>0</v>
      </c>
      <c r="I27" s="53"/>
      <c r="J27" s="53"/>
      <c r="K27" s="53"/>
      <c r="L27" s="53"/>
    </row>
    <row r="28" hidden="1" spans="1:12">
      <c r="A28" s="58">
        <v>1</v>
      </c>
      <c r="B28" s="60" t="s">
        <v>1901</v>
      </c>
      <c r="C28" s="57">
        <f>COUNTIFS([2]附件1!D:D,B28)</f>
        <v>0</v>
      </c>
      <c r="D28" s="57">
        <f>SUMIFS([2]附件1!R:R,[2]附件1!B:B,B28)</f>
        <v>0</v>
      </c>
      <c r="E28" s="57">
        <f>COUNTIFS([2]附件1!D:D,B28,[2]附件1!I:I,"√")</f>
        <v>0</v>
      </c>
      <c r="F28" s="57">
        <f>SUMIFS([2]附件1!R:R,[2]附件1!B:B,B28,[2]附件1!I:I,"√")</f>
        <v>0</v>
      </c>
      <c r="G28" s="57">
        <f>COUNTIFS([2]附件1!D:D,B28,[2]附件1!J:J,"√")</f>
        <v>0</v>
      </c>
      <c r="H28" s="57">
        <f>SUMIFS([2]附件1!R:R,[2]附件1!B:B,B28,[2]附件1!J:J,"√")</f>
        <v>0</v>
      </c>
      <c r="I28" s="67"/>
      <c r="J28" s="67"/>
      <c r="K28" s="67"/>
      <c r="L28" s="67"/>
    </row>
    <row r="29" s="39" customFormat="1" hidden="1" spans="1:12">
      <c r="A29" s="58">
        <v>2</v>
      </c>
      <c r="B29" s="60" t="s">
        <v>1902</v>
      </c>
      <c r="C29" s="57">
        <f>COUNTIFS([2]附件1!D:D,B29)</f>
        <v>0</v>
      </c>
      <c r="D29" s="57">
        <f>SUMIFS([2]附件1!R:R,[2]附件1!B:B,B29)</f>
        <v>0</v>
      </c>
      <c r="E29" s="57">
        <f>COUNTIFS([2]附件1!D:D,B29,[2]附件1!I:I,"√")</f>
        <v>0</v>
      </c>
      <c r="F29" s="57">
        <f>SUMIFS([2]附件1!R:R,[2]附件1!B:B,B29,[2]附件1!I:I,"√")</f>
        <v>0</v>
      </c>
      <c r="G29" s="57">
        <f>COUNTIFS([2]附件1!D:D,B29,[2]附件1!J:J,"√")</f>
        <v>0</v>
      </c>
      <c r="H29" s="57">
        <f>SUMIFS([2]附件1!R:R,[2]附件1!B:B,B29,[2]附件1!J:J,"√")</f>
        <v>0</v>
      </c>
      <c r="I29" s="67"/>
      <c r="J29" s="67"/>
      <c r="K29" s="67"/>
      <c r="L29" s="67"/>
    </row>
    <row r="30" hidden="1" spans="1:12">
      <c r="A30" s="58">
        <v>3</v>
      </c>
      <c r="B30" s="60" t="s">
        <v>1903</v>
      </c>
      <c r="C30" s="57">
        <f>COUNTIFS([2]附件1!D:D,B30)</f>
        <v>0</v>
      </c>
      <c r="D30" s="57">
        <f>SUMIFS([2]附件1!R:R,[2]附件1!B:B,B30)</f>
        <v>0</v>
      </c>
      <c r="E30" s="57">
        <f>COUNTIFS([2]附件1!D:D,B30,[2]附件1!I:I,"√")</f>
        <v>0</v>
      </c>
      <c r="F30" s="57">
        <f>SUMIFS([2]附件1!R:R,[2]附件1!B:B,B30,[2]附件1!I:I,"√")</f>
        <v>0</v>
      </c>
      <c r="G30" s="57">
        <f>COUNTIFS([2]附件1!D:D,B30,[2]附件1!J:J,"√")</f>
        <v>0</v>
      </c>
      <c r="H30" s="57">
        <f>SUMIFS([2]附件1!R:R,[2]附件1!B:B,B30,[2]附件1!J:J,"√")</f>
        <v>0</v>
      </c>
      <c r="I30" s="67"/>
      <c r="J30" s="67"/>
      <c r="K30" s="67"/>
      <c r="L30" s="67"/>
    </row>
    <row r="31" hidden="1" spans="1:12">
      <c r="A31" s="58">
        <v>4</v>
      </c>
      <c r="B31" s="60" t="s">
        <v>1904</v>
      </c>
      <c r="C31" s="57">
        <f>COUNTIFS([2]附件1!D:D,B31)</f>
        <v>0</v>
      </c>
      <c r="D31" s="57">
        <f>SUMIFS([2]附件1!R:R,[2]附件1!B:B,B31)</f>
        <v>0</v>
      </c>
      <c r="E31" s="57">
        <f>COUNTIFS([2]附件1!D:D,B31,[2]附件1!I:I,"√")</f>
        <v>0</v>
      </c>
      <c r="F31" s="57">
        <f>SUMIFS([2]附件1!R:R,[2]附件1!B:B,B31,[2]附件1!I:I,"√")</f>
        <v>0</v>
      </c>
      <c r="G31" s="57">
        <f>COUNTIFS([2]附件1!D:D,B31,[2]附件1!J:J,"√")</f>
        <v>0</v>
      </c>
      <c r="H31" s="57">
        <f>SUMIFS([2]附件1!R:R,[2]附件1!B:B,B31,[2]附件1!J:J,"√")</f>
        <v>0</v>
      </c>
      <c r="I31" s="67"/>
      <c r="J31" s="67"/>
      <c r="K31" s="67"/>
      <c r="L31" s="67"/>
    </row>
    <row r="32" s="38" customFormat="1" hidden="1" spans="1:12">
      <c r="A32" s="51" t="s">
        <v>1871</v>
      </c>
      <c r="B32" s="61" t="s">
        <v>1905</v>
      </c>
      <c r="C32" s="57">
        <f>COUNTIFS([2]附件1!D:D,B32)</f>
        <v>0</v>
      </c>
      <c r="D32" s="57">
        <f>SUMIFS([2]附件1!R:R,[2]附件1!B:B,B32)</f>
        <v>0</v>
      </c>
      <c r="E32" s="57">
        <f>COUNTIFS([2]附件1!D:D,B32,[2]附件1!I:I,"√")</f>
        <v>0</v>
      </c>
      <c r="F32" s="57">
        <f>SUMIFS([2]附件1!R:R,[2]附件1!B:B,B32,[2]附件1!I:I,"√")</f>
        <v>0</v>
      </c>
      <c r="G32" s="57">
        <f>COUNTIFS([2]附件1!D:D,B32,[2]附件1!J:J,"√")</f>
        <v>0</v>
      </c>
      <c r="H32" s="57">
        <f>SUMIFS([2]附件1!R:R,[2]附件1!B:B,B32,[2]附件1!J:J,"√")</f>
        <v>0</v>
      </c>
      <c r="I32" s="68"/>
      <c r="J32" s="68"/>
      <c r="K32" s="68"/>
      <c r="L32" s="68"/>
    </row>
    <row r="33" hidden="1" spans="1:12">
      <c r="A33" s="58">
        <v>1</v>
      </c>
      <c r="B33" s="60" t="s">
        <v>1906</v>
      </c>
      <c r="C33" s="57">
        <f>COUNTIFS([2]附件1!D:D,B33)</f>
        <v>0</v>
      </c>
      <c r="D33" s="57">
        <f>SUMIFS([2]附件1!R:R,[2]附件1!B:B,B33)</f>
        <v>0</v>
      </c>
      <c r="E33" s="57">
        <f>COUNTIFS([2]附件1!D:D,B33,[2]附件1!I:I,"√")</f>
        <v>0</v>
      </c>
      <c r="F33" s="57">
        <f>SUMIFS([2]附件1!R:R,[2]附件1!B:B,B33,[2]附件1!I:I,"√")</f>
        <v>0</v>
      </c>
      <c r="G33" s="57">
        <f>COUNTIFS([2]附件1!D:D,B33,[2]附件1!J:J,"√")</f>
        <v>0</v>
      </c>
      <c r="H33" s="57">
        <f>SUMIFS([2]附件1!R:R,[2]附件1!B:B,B33,[2]附件1!J:J,"√")</f>
        <v>0</v>
      </c>
      <c r="I33" s="69"/>
      <c r="J33" s="69"/>
      <c r="K33" s="69"/>
      <c r="L33" s="69"/>
    </row>
    <row r="34" hidden="1" spans="1:12">
      <c r="A34" s="58">
        <v>2</v>
      </c>
      <c r="B34" s="60" t="s">
        <v>1907</v>
      </c>
      <c r="C34" s="57">
        <f>COUNTIFS([2]附件1!D:D,B34)</f>
        <v>0</v>
      </c>
      <c r="D34" s="57">
        <f>SUMIFS([2]附件1!R:R,[2]附件1!B:B,B34)</f>
        <v>0</v>
      </c>
      <c r="E34" s="57">
        <f>COUNTIFS([2]附件1!D:D,B34,[2]附件1!I:I,"√")</f>
        <v>0</v>
      </c>
      <c r="F34" s="57">
        <f>SUMIFS([2]附件1!R:R,[2]附件1!B:B,B34,[2]附件1!I:I,"√")</f>
        <v>0</v>
      </c>
      <c r="G34" s="57">
        <f>COUNTIFS([2]附件1!D:D,B34,[2]附件1!J:J,"√")</f>
        <v>0</v>
      </c>
      <c r="H34" s="57">
        <f>SUMIFS([2]附件1!R:R,[2]附件1!B:B,B34,[2]附件1!J:J,"√")</f>
        <v>0</v>
      </c>
      <c r="I34" s="67"/>
      <c r="J34" s="67"/>
      <c r="K34" s="67"/>
      <c r="L34" s="67"/>
    </row>
    <row r="35" s="38" customFormat="1" hidden="1" spans="1:12">
      <c r="A35" s="51" t="s">
        <v>1908</v>
      </c>
      <c r="B35" s="61" t="s">
        <v>1909</v>
      </c>
      <c r="C35" s="57">
        <f>COUNTIFS([2]附件1!D:D,B35)</f>
        <v>0</v>
      </c>
      <c r="D35" s="57">
        <f>SUMIFS([2]附件1!R:R,[2]附件1!B:B,B35)</f>
        <v>0</v>
      </c>
      <c r="E35" s="57">
        <f>COUNTIFS([2]附件1!D:D,B35,[2]附件1!I:I,"√")</f>
        <v>0</v>
      </c>
      <c r="F35" s="57">
        <f>SUMIFS([2]附件1!R:R,[2]附件1!B:B,B35,[2]附件1!I:I,"√")</f>
        <v>0</v>
      </c>
      <c r="G35" s="57">
        <f>COUNTIFS([2]附件1!D:D,B35,[2]附件1!J:J,"√")</f>
        <v>0</v>
      </c>
      <c r="H35" s="57">
        <f>SUMIFS([2]附件1!R:R,[2]附件1!B:B,B35,[2]附件1!J:J,"√")</f>
        <v>0</v>
      </c>
      <c r="I35" s="70"/>
      <c r="J35" s="70"/>
      <c r="K35" s="70"/>
      <c r="L35" s="68"/>
    </row>
    <row r="36" ht="22.5" hidden="1" spans="1:12">
      <c r="A36" s="58">
        <v>1</v>
      </c>
      <c r="B36" s="62" t="s">
        <v>1910</v>
      </c>
      <c r="C36" s="57">
        <f>COUNTIFS([2]附件1!D:D,B36)</f>
        <v>0</v>
      </c>
      <c r="D36" s="57">
        <f>SUMIFS([2]附件1!R:R,[2]附件1!B:B,B36)</f>
        <v>0</v>
      </c>
      <c r="E36" s="57">
        <f>COUNTIFS([2]附件1!D:D,B36,[2]附件1!I:I,"√")</f>
        <v>0</v>
      </c>
      <c r="F36" s="57">
        <f>SUMIFS([2]附件1!R:R,[2]附件1!B:B,B36,[2]附件1!I:I,"√")</f>
        <v>0</v>
      </c>
      <c r="G36" s="57">
        <f>COUNTIFS([2]附件1!D:D,B36,[2]附件1!J:J,"√")</f>
        <v>0</v>
      </c>
      <c r="H36" s="57">
        <f>SUMIFS([2]附件1!R:R,[2]附件1!B:B,B36,[2]附件1!J:J,"√")</f>
        <v>0</v>
      </c>
      <c r="I36" s="71"/>
      <c r="J36" s="71"/>
      <c r="K36" s="71"/>
      <c r="L36" s="72"/>
    </row>
    <row r="37" hidden="1" spans="1:12">
      <c r="A37" s="58">
        <v>2</v>
      </c>
      <c r="B37" s="63" t="s">
        <v>1911</v>
      </c>
      <c r="C37" s="57">
        <f>COUNTIFS([2]附件1!D:D,B37)</f>
        <v>0</v>
      </c>
      <c r="D37" s="57">
        <f>SUMIFS([2]附件1!R:R,[2]附件1!B:B,B37)</f>
        <v>0</v>
      </c>
      <c r="E37" s="57">
        <f>COUNTIFS([2]附件1!D:D,B37,[2]附件1!I:I,"√")</f>
        <v>0</v>
      </c>
      <c r="F37" s="57">
        <f>SUMIFS([2]附件1!R:R,[2]附件1!B:B,B37,[2]附件1!I:I,"√")</f>
        <v>0</v>
      </c>
      <c r="G37" s="57">
        <f>COUNTIFS([2]附件1!D:D,B37,[2]附件1!J:J,"√")</f>
        <v>0</v>
      </c>
      <c r="H37" s="57">
        <f>SUMIFS([2]附件1!R:R,[2]附件1!B:B,B37,[2]附件1!J:J,"√")</f>
        <v>0</v>
      </c>
      <c r="I37" s="71"/>
      <c r="J37" s="71"/>
      <c r="K37" s="71"/>
      <c r="L37" s="72"/>
    </row>
    <row r="38" s="38" customFormat="1" hidden="1" spans="1:12">
      <c r="A38" s="51" t="s">
        <v>1912</v>
      </c>
      <c r="B38" s="64" t="s">
        <v>1913</v>
      </c>
      <c r="C38" s="57">
        <f>COUNTIFS([2]附件1!D:D,B38)</f>
        <v>0</v>
      </c>
      <c r="D38" s="57">
        <f>SUMIFS([2]附件1!R:R,[2]附件1!B:B,B38)</f>
        <v>0</v>
      </c>
      <c r="E38" s="57">
        <f>COUNTIFS([2]附件1!D:D,B38,[2]附件1!I:I,"√")</f>
        <v>0</v>
      </c>
      <c r="F38" s="57">
        <f>SUMIFS([2]附件1!R:R,[2]附件1!B:B,B38,[2]附件1!I:I,"√")</f>
        <v>0</v>
      </c>
      <c r="G38" s="57">
        <f>COUNTIFS([2]附件1!D:D,B38,[2]附件1!J:J,"√")</f>
        <v>0</v>
      </c>
      <c r="H38" s="57">
        <f>SUMIFS([2]附件1!R:R,[2]附件1!B:B,B38,[2]附件1!J:J,"√")</f>
        <v>0</v>
      </c>
      <c r="I38" s="73"/>
      <c r="J38" s="73"/>
      <c r="K38" s="73"/>
      <c r="L38" s="74"/>
    </row>
    <row r="39" hidden="1" spans="1:12">
      <c r="A39" s="58">
        <v>1</v>
      </c>
      <c r="B39" s="63" t="s">
        <v>1914</v>
      </c>
      <c r="C39" s="57">
        <f>COUNTIFS([2]附件1!D:D,B39)</f>
        <v>0</v>
      </c>
      <c r="D39" s="57">
        <f>SUMIFS([2]附件1!R:R,[2]附件1!B:B,B39)</f>
        <v>0</v>
      </c>
      <c r="E39" s="57">
        <f>COUNTIFS([2]附件1!D:D,B39,[2]附件1!I:I,"√")</f>
        <v>0</v>
      </c>
      <c r="F39" s="57">
        <f>SUMIFS([2]附件1!R:R,[2]附件1!B:B,B39,[2]附件1!I:I,"√")</f>
        <v>0</v>
      </c>
      <c r="G39" s="57">
        <f>COUNTIFS([2]附件1!D:D,B39,[2]附件1!J:J,"√")</f>
        <v>0</v>
      </c>
      <c r="H39" s="57">
        <f>SUMIFS([2]附件1!R:R,[2]附件1!B:B,B39,[2]附件1!J:J,"√")</f>
        <v>0</v>
      </c>
      <c r="I39" s="71"/>
      <c r="J39" s="71"/>
      <c r="K39" s="71"/>
      <c r="L39" s="72"/>
    </row>
    <row r="40" hidden="1" spans="1:12">
      <c r="A40" s="58">
        <v>2</v>
      </c>
      <c r="B40" s="63" t="s">
        <v>1915</v>
      </c>
      <c r="C40" s="57">
        <f>COUNTIFS([2]附件1!D:D,B40)</f>
        <v>0</v>
      </c>
      <c r="D40" s="57">
        <f>SUMIFS([2]附件1!R:R,[2]附件1!B:B,B40)</f>
        <v>0</v>
      </c>
      <c r="E40" s="57">
        <f>COUNTIFS([2]附件1!D:D,B40,[2]附件1!I:I,"√")</f>
        <v>0</v>
      </c>
      <c r="F40" s="57">
        <f>SUMIFS([2]附件1!R:R,[2]附件1!B:B,B40,[2]附件1!I:I,"√")</f>
        <v>0</v>
      </c>
      <c r="G40" s="57">
        <f>COUNTIFS([2]附件1!D:D,B40,[2]附件1!J:J,"√")</f>
        <v>0</v>
      </c>
      <c r="H40" s="57">
        <f>SUMIFS([2]附件1!R:R,[2]附件1!B:B,B40,[2]附件1!J:J,"√")</f>
        <v>0</v>
      </c>
      <c r="I40" s="71"/>
      <c r="J40" s="71"/>
      <c r="K40" s="71"/>
      <c r="L40" s="72"/>
    </row>
    <row r="41" s="38" customFormat="1" hidden="1" spans="1:12">
      <c r="A41" s="51" t="s">
        <v>1916</v>
      </c>
      <c r="B41" s="64" t="s">
        <v>1917</v>
      </c>
      <c r="C41" s="57">
        <f>COUNTIFS([2]附件1!D:D,B41)</f>
        <v>0</v>
      </c>
      <c r="D41" s="57">
        <f>SUMIFS([2]附件1!R:R,[2]附件1!B:B,B41)</f>
        <v>0</v>
      </c>
      <c r="E41" s="57">
        <f>COUNTIFS([2]附件1!D:D,B41,[2]附件1!I:I,"√")</f>
        <v>0</v>
      </c>
      <c r="F41" s="57">
        <f>SUMIFS([2]附件1!R:R,[2]附件1!B:B,B41,[2]附件1!I:I,"√")</f>
        <v>0</v>
      </c>
      <c r="G41" s="57">
        <f>COUNTIFS([2]附件1!D:D,B41,[2]附件1!J:J,"√")</f>
        <v>0</v>
      </c>
      <c r="H41" s="57">
        <f>SUMIFS([2]附件1!R:R,[2]附件1!B:B,B41,[2]附件1!J:J,"√")</f>
        <v>0</v>
      </c>
      <c r="I41" s="70"/>
      <c r="J41" s="70"/>
      <c r="K41" s="70"/>
      <c r="L41" s="68"/>
    </row>
    <row r="42" hidden="1" spans="1:12">
      <c r="A42" s="58">
        <v>1</v>
      </c>
      <c r="B42" s="63" t="s">
        <v>1918</v>
      </c>
      <c r="C42" s="57">
        <f>COUNTIFS([2]附件1!D:D,B42)</f>
        <v>0</v>
      </c>
      <c r="D42" s="57">
        <f>SUMIFS([2]附件1!R:R,[2]附件1!B:B,B42)</f>
        <v>0</v>
      </c>
      <c r="E42" s="57">
        <f>COUNTIFS([2]附件1!D:D,B42,[2]附件1!I:I,"√")</f>
        <v>0</v>
      </c>
      <c r="F42" s="57">
        <f>SUMIFS([2]附件1!R:R,[2]附件1!B:B,B42,[2]附件1!I:I,"√")</f>
        <v>0</v>
      </c>
      <c r="G42" s="57">
        <f>COUNTIFS([2]附件1!D:D,B42,[2]附件1!J:J,"√")</f>
        <v>0</v>
      </c>
      <c r="H42" s="57">
        <f>SUMIFS([2]附件1!R:R,[2]附件1!B:B,B42,[2]附件1!J:J,"√")</f>
        <v>0</v>
      </c>
      <c r="I42" s="71"/>
      <c r="J42" s="71"/>
      <c r="K42" s="71"/>
      <c r="L42" s="72"/>
    </row>
    <row r="43" s="38" customFormat="1" hidden="1" spans="1:12">
      <c r="A43" s="51" t="s">
        <v>1919</v>
      </c>
      <c r="B43" s="64" t="s">
        <v>1920</v>
      </c>
      <c r="C43" s="57">
        <f>COUNTIFS([2]附件1!D:D,B43)</f>
        <v>0</v>
      </c>
      <c r="D43" s="57">
        <f>SUMIFS([2]附件1!R:R,[2]附件1!B:B,B43)</f>
        <v>0</v>
      </c>
      <c r="E43" s="57">
        <f>COUNTIFS([2]附件1!D:D,B43,[2]附件1!I:I,"√")</f>
        <v>0</v>
      </c>
      <c r="F43" s="57">
        <f>SUMIFS([2]附件1!R:R,[2]附件1!B:B,B43,[2]附件1!I:I,"√")</f>
        <v>0</v>
      </c>
      <c r="G43" s="57">
        <f>COUNTIFS([2]附件1!D:D,B43,[2]附件1!J:J,"√")</f>
        <v>0</v>
      </c>
      <c r="H43" s="57">
        <f>SUMIFS([2]附件1!R:R,[2]附件1!B:B,B43,[2]附件1!J:J,"√")</f>
        <v>0</v>
      </c>
      <c r="I43" s="74"/>
      <c r="J43" s="74"/>
      <c r="K43" s="74"/>
      <c r="L43" s="74"/>
    </row>
    <row r="44" ht="22.5" hidden="1" spans="1:12">
      <c r="A44" s="58">
        <v>1</v>
      </c>
      <c r="B44" s="62" t="s">
        <v>1921</v>
      </c>
      <c r="C44" s="57">
        <f>COUNTIFS([2]附件1!D:D,B44)</f>
        <v>0</v>
      </c>
      <c r="D44" s="57">
        <f>SUMIFS([2]附件1!R:R,[2]附件1!B:B,B44)</f>
        <v>0</v>
      </c>
      <c r="E44" s="57">
        <f>COUNTIFS([2]附件1!D:D,B44,[2]附件1!I:I,"√")</f>
        <v>0</v>
      </c>
      <c r="F44" s="57">
        <f>SUMIFS([2]附件1!R:R,[2]附件1!B:B,B44,[2]附件1!I:I,"√")</f>
        <v>0</v>
      </c>
      <c r="G44" s="57">
        <f>COUNTIFS([2]附件1!D:D,B44,[2]附件1!J:J,"√")</f>
        <v>0</v>
      </c>
      <c r="H44" s="57">
        <f>SUMIFS([2]附件1!R:R,[2]附件1!B:B,B44,[2]附件1!J:J,"√")</f>
        <v>0</v>
      </c>
      <c r="I44" s="75"/>
      <c r="J44" s="75"/>
      <c r="K44" s="75"/>
      <c r="L44" s="75"/>
    </row>
    <row r="45" s="38" customFormat="1" hidden="1" spans="1:12">
      <c r="A45" s="65" t="s">
        <v>28</v>
      </c>
      <c r="B45" s="65"/>
      <c r="C45" s="57">
        <f>COUNTIFS([2]附件1!D:D,B45)</f>
        <v>0</v>
      </c>
      <c r="D45" s="57">
        <f>SUMIFS([2]附件1!R:R,[2]附件1!B:B,B45)</f>
        <v>0</v>
      </c>
      <c r="E45" s="57">
        <f>COUNTIFS([2]附件1!D:D,B45,[2]附件1!I:I,"√")</f>
        <v>0</v>
      </c>
      <c r="F45" s="57">
        <f>SUMIFS([2]附件1!R:R,[2]附件1!B:B,B45,[2]附件1!I:I,"√")</f>
        <v>0</v>
      </c>
      <c r="G45" s="57">
        <f>COUNTIFS([2]附件1!D:D,B45,[2]附件1!J:J,"√")</f>
        <v>0</v>
      </c>
      <c r="H45" s="57">
        <f>SUMIFS([2]附件1!R:R,[2]附件1!B:B,B45,[2]附件1!J:J,"√")</f>
        <v>0</v>
      </c>
      <c r="I45" s="68"/>
      <c r="J45" s="68"/>
      <c r="K45" s="68"/>
      <c r="L45" s="68"/>
    </row>
    <row r="46" s="41" customFormat="1" ht="15" customHeight="1"/>
    <row r="47" s="41" customFormat="1"/>
    <row r="48" s="41" customFormat="1"/>
    <row r="49" s="41" customFormat="1"/>
    <row r="50" s="41" customFormat="1"/>
    <row r="51" s="41" customFormat="1"/>
    <row r="52" s="41" customFormat="1"/>
    <row r="53" s="41" customFormat="1"/>
    <row r="54" s="41" customFormat="1"/>
    <row r="55" s="41" customFormat="1"/>
    <row r="56" s="41" customFormat="1"/>
    <row r="57" s="41" customFormat="1"/>
    <row r="58" s="41" customFormat="1"/>
    <row r="59" s="41" customFormat="1"/>
    <row r="60" s="41" customFormat="1"/>
    <row r="61" s="41" customFormat="1"/>
    <row r="62" s="41" customFormat="1"/>
    <row r="63" s="41" customFormat="1"/>
    <row r="64" s="41" customFormat="1"/>
    <row r="65" s="41" customFormat="1"/>
    <row r="66" s="41" customFormat="1"/>
    <row r="67" s="41" customFormat="1"/>
    <row r="68" s="41" customFormat="1"/>
    <row r="69" s="41" customFormat="1"/>
    <row r="70" s="41" customFormat="1"/>
    <row r="71" s="41" customFormat="1"/>
    <row r="72" s="41" customFormat="1"/>
    <row r="73" s="41" customFormat="1"/>
    <row r="74" s="41" customFormat="1"/>
    <row r="75" s="41" customFormat="1"/>
    <row r="76" s="41" customFormat="1"/>
    <row r="77" s="41" customFormat="1"/>
    <row r="78" s="41" customFormat="1"/>
    <row r="79" s="41" customFormat="1"/>
    <row r="80" s="41" customFormat="1"/>
    <row r="81" s="41" customFormat="1"/>
    <row r="82" s="41" customFormat="1"/>
    <row r="83" s="41" customFormat="1"/>
    <row r="84" s="41" customFormat="1"/>
    <row r="85" s="41" customFormat="1"/>
    <row r="86" s="41" customFormat="1"/>
    <row r="87" s="41" customFormat="1"/>
    <row r="88" s="41" customFormat="1"/>
    <row r="89" s="41" customFormat="1"/>
    <row r="90" s="41" customFormat="1"/>
    <row r="91" s="41" customFormat="1"/>
    <row r="92" s="41" customFormat="1"/>
    <row r="93" s="41" customFormat="1"/>
    <row r="94" s="41" customFormat="1"/>
    <row r="95" s="41" customFormat="1"/>
    <row r="96" s="41" customFormat="1"/>
    <row r="97" s="41" customFormat="1"/>
    <row r="98" s="41" customFormat="1"/>
    <row r="99" s="41" customFormat="1"/>
    <row r="100" s="41" customFormat="1"/>
    <row r="101" s="41" customFormat="1"/>
    <row r="102" s="41" customFormat="1"/>
    <row r="103" s="41" customFormat="1"/>
    <row r="104" s="41" customFormat="1"/>
    <row r="105" s="41" customFormat="1"/>
    <row r="106" s="41" customFormat="1"/>
    <row r="107" s="41" customFormat="1"/>
    <row r="108" s="41" customFormat="1"/>
    <row r="109" s="41" customFormat="1"/>
    <row r="110" s="41" customFormat="1"/>
    <row r="111" s="41" customFormat="1"/>
    <row r="112" s="41" customFormat="1"/>
    <row r="113" s="41" customFormat="1"/>
    <row r="114" s="41" customFormat="1"/>
    <row r="115" s="41" customFormat="1"/>
    <row r="116" s="41" customFormat="1"/>
    <row r="117" s="41" customFormat="1"/>
    <row r="118" s="41" customFormat="1"/>
    <row r="119" s="41" customFormat="1"/>
    <row r="120" s="41" customFormat="1"/>
    <row r="121" s="41" customFormat="1"/>
    <row r="122" s="41" customFormat="1"/>
    <row r="123" s="41" customFormat="1"/>
    <row r="124" s="41" customFormat="1"/>
    <row r="125" s="41" customFormat="1"/>
    <row r="126" s="41" customFormat="1"/>
    <row r="127" s="41" customFormat="1"/>
    <row r="128" s="41" customFormat="1"/>
    <row r="129" s="41" customFormat="1"/>
    <row r="130" s="41" customFormat="1"/>
    <row r="131" s="41" customFormat="1"/>
    <row r="132" s="41" customFormat="1"/>
    <row r="133" s="41" customFormat="1"/>
    <row r="134" s="41" customFormat="1"/>
    <row r="135" s="41" customFormat="1"/>
    <row r="136" s="41" customFormat="1"/>
    <row r="137" s="41" customFormat="1"/>
    <row r="138" s="41" customFormat="1"/>
    <row r="139" s="41" customFormat="1"/>
    <row r="140" s="41" customFormat="1"/>
    <row r="141" s="41" customFormat="1"/>
    <row r="142" s="41" customFormat="1"/>
    <row r="143" s="41" customFormat="1"/>
    <row r="144" s="41" customFormat="1"/>
    <row r="145" s="41" customFormat="1"/>
    <row r="146" s="41" customFormat="1"/>
    <row r="147" s="41" customFormat="1"/>
    <row r="148" s="41" customFormat="1"/>
    <row r="149" s="41" customFormat="1"/>
    <row r="150" s="41" customFormat="1"/>
    <row r="151" s="41" customFormat="1"/>
    <row r="152" s="41" customFormat="1"/>
    <row r="153" s="41" customFormat="1"/>
    <row r="154" s="41" customFormat="1"/>
    <row r="155" s="41" customFormat="1"/>
    <row r="156" s="41" customFormat="1"/>
    <row r="157" s="41" customFormat="1"/>
    <row r="158" s="41" customFormat="1"/>
    <row r="159" s="41" customFormat="1"/>
    <row r="160" s="41" customFormat="1"/>
    <row r="161" s="41" customFormat="1"/>
    <row r="162" s="41" customFormat="1"/>
    <row r="163" s="41" customFormat="1"/>
    <row r="164" s="41" customFormat="1"/>
    <row r="165" s="41" customFormat="1"/>
    <row r="166" s="41" customFormat="1"/>
    <row r="167" s="41" customFormat="1"/>
    <row r="168" s="41" customFormat="1"/>
    <row r="169" s="41" customFormat="1"/>
    <row r="170" s="41" customFormat="1"/>
    <row r="171" s="41" customFormat="1"/>
    <row r="172" s="41" customFormat="1"/>
    <row r="173" s="41" customFormat="1"/>
    <row r="174" s="41" customFormat="1"/>
    <row r="175" s="41" customFormat="1"/>
    <row r="176" s="41" customFormat="1"/>
    <row r="177" s="41" customFormat="1"/>
    <row r="178" s="41" customFormat="1"/>
    <row r="179" s="41" customFormat="1"/>
    <row r="180" s="41" customFormat="1"/>
    <row r="181" s="41" customFormat="1"/>
    <row r="182" s="41" customFormat="1"/>
    <row r="183" s="41" customFormat="1"/>
    <row r="184" s="41" customFormat="1"/>
    <row r="185" s="41" customFormat="1"/>
    <row r="186" s="41" customFormat="1"/>
    <row r="187" s="41" customFormat="1"/>
    <row r="188" s="41" customFormat="1"/>
    <row r="189" s="41" customFormat="1"/>
    <row r="190" s="41" customFormat="1"/>
    <row r="191" s="41" customFormat="1"/>
    <row r="192" s="41" customFormat="1"/>
    <row r="193" s="41" customFormat="1"/>
    <row r="194" s="41" customFormat="1"/>
    <row r="195" s="41" customFormat="1"/>
    <row r="196" s="41" customFormat="1"/>
    <row r="197" s="41" customFormat="1"/>
    <row r="198" s="41" customFormat="1"/>
    <row r="199" s="41" customFormat="1"/>
    <row r="200" s="41" customFormat="1"/>
    <row r="201" s="41" customFormat="1"/>
    <row r="202" s="41" customFormat="1"/>
    <row r="203" s="41" customFormat="1"/>
    <row r="204" s="41" customFormat="1"/>
    <row r="205" s="41" customFormat="1"/>
    <row r="206" s="41" customFormat="1"/>
    <row r="207" s="41" customFormat="1"/>
    <row r="208" s="41" customFormat="1"/>
    <row r="209" s="41" customFormat="1"/>
    <row r="210" s="41" customFormat="1"/>
    <row r="211" s="41" customFormat="1"/>
    <row r="212" s="41" customFormat="1"/>
    <row r="213" s="41" customFormat="1"/>
    <row r="214" s="41" customFormat="1"/>
    <row r="215" s="41" customFormat="1"/>
    <row r="216" s="41" customFormat="1"/>
    <row r="217" s="41" customFormat="1"/>
    <row r="218" s="41" customFormat="1"/>
    <row r="219" s="41" customFormat="1"/>
    <row r="220" s="41" customFormat="1"/>
    <row r="221" s="41" customFormat="1"/>
    <row r="222" s="41" customFormat="1"/>
    <row r="223" s="41" customFormat="1"/>
    <row r="224" s="41" customFormat="1"/>
    <row r="225" s="41" customFormat="1"/>
    <row r="226" s="41" customFormat="1"/>
    <row r="227" s="41" customFormat="1"/>
    <row r="228" s="41" customFormat="1"/>
    <row r="229" s="41" customFormat="1"/>
    <row r="230" s="41" customFormat="1"/>
    <row r="231" s="41" customFormat="1"/>
    <row r="232" s="41" customFormat="1"/>
    <row r="233" s="41" customFormat="1"/>
    <row r="234" s="41" customFormat="1"/>
    <row r="235" s="41" customFormat="1"/>
    <row r="236" s="41" customFormat="1"/>
    <row r="237" s="41" customFormat="1"/>
    <row r="238" s="41" customFormat="1"/>
    <row r="239" s="41" customFormat="1"/>
    <row r="240" s="41" customFormat="1"/>
    <row r="241" s="41" customFormat="1"/>
    <row r="242" s="41" customFormat="1"/>
    <row r="243" s="41" customFormat="1"/>
    <row r="244" s="41" customFormat="1"/>
    <row r="245" s="41" customFormat="1"/>
    <row r="246" s="41" customFormat="1"/>
    <row r="247" s="41" customFormat="1"/>
    <row r="248" s="41" customFormat="1"/>
    <row r="249" s="41" customFormat="1"/>
    <row r="250" s="41" customFormat="1"/>
    <row r="251" s="41" customFormat="1"/>
    <row r="252" s="41" customFormat="1"/>
    <row r="253" s="41" customFormat="1"/>
    <row r="254" s="41" customFormat="1"/>
    <row r="255" s="41" customFormat="1"/>
    <row r="256" s="41" customFormat="1"/>
    <row r="257" s="41" customFormat="1"/>
    <row r="258" s="41" customFormat="1"/>
    <row r="259" s="41" customFormat="1"/>
    <row r="260" s="41" customFormat="1"/>
    <row r="261" s="41" customFormat="1"/>
    <row r="262" s="41" customFormat="1"/>
    <row r="263" s="41" customFormat="1"/>
    <row r="264" s="41" customFormat="1"/>
    <row r="265" s="41" customFormat="1"/>
    <row r="266" s="41" customFormat="1"/>
    <row r="267" s="41" customFormat="1"/>
    <row r="268" s="41" customFormat="1"/>
    <row r="269" s="41" customFormat="1"/>
    <row r="270" s="41" customFormat="1"/>
    <row r="271" s="41" customFormat="1"/>
    <row r="272" s="41" customFormat="1"/>
    <row r="273" s="41" customFormat="1"/>
    <row r="274" s="41" customFormat="1"/>
    <row r="275" s="41" customFormat="1"/>
    <row r="276" s="41" customFormat="1"/>
    <row r="277" s="41" customFormat="1"/>
    <row r="278" s="41" customFormat="1"/>
    <row r="279" s="41" customFormat="1"/>
    <row r="280" s="41" customFormat="1"/>
    <row r="281" s="41" customFormat="1"/>
    <row r="282" s="41" customFormat="1"/>
    <row r="283" s="41" customFormat="1"/>
    <row r="284" s="41" customFormat="1"/>
    <row r="285" s="41" customFormat="1"/>
    <row r="286" s="41" customFormat="1"/>
    <row r="287" s="41" customFormat="1"/>
    <row r="288" s="41" customFormat="1"/>
    <row r="289" s="41" customFormat="1"/>
    <row r="290" s="41" customFormat="1"/>
    <row r="291" s="41" customFormat="1"/>
    <row r="292" s="41" customFormat="1"/>
    <row r="293" s="41" customFormat="1"/>
    <row r="294" s="41" customFormat="1"/>
    <row r="295" s="41" customFormat="1"/>
    <row r="296" s="41" customFormat="1"/>
    <row r="297" s="41" customFormat="1"/>
    <row r="298" s="41" customFormat="1"/>
    <row r="299" s="41" customFormat="1"/>
    <row r="300" s="41" customFormat="1"/>
    <row r="301" s="41" customFormat="1"/>
    <row r="302" s="41" customFormat="1"/>
    <row r="303" s="41" customFormat="1"/>
    <row r="304" s="41" customFormat="1"/>
    <row r="305" s="41" customFormat="1"/>
    <row r="306" s="41" customFormat="1"/>
    <row r="307" s="41" customFormat="1"/>
    <row r="308" s="41" customFormat="1"/>
    <row r="309" s="41" customFormat="1"/>
    <row r="310" s="41" customFormat="1"/>
    <row r="311" s="41" customFormat="1"/>
    <row r="312" s="41" customFormat="1"/>
    <row r="313" s="41" customFormat="1"/>
    <row r="314" s="41" customFormat="1"/>
    <row r="315" s="41" customFormat="1"/>
    <row r="316" s="41" customFormat="1"/>
    <row r="317" s="41" customFormat="1"/>
    <row r="318" s="41" customFormat="1"/>
    <row r="319" s="41" customFormat="1"/>
    <row r="320" s="41" customFormat="1"/>
    <row r="321" s="41" customFormat="1"/>
    <row r="322" s="41" customFormat="1"/>
    <row r="323" s="41" customFormat="1"/>
    <row r="324" s="41" customFormat="1"/>
    <row r="325" s="41" customFormat="1"/>
    <row r="326" s="41" customFormat="1"/>
    <row r="327" s="41" customFormat="1"/>
    <row r="328" s="41" customFormat="1"/>
    <row r="329" s="41" customFormat="1"/>
    <row r="330" s="41" customFormat="1"/>
    <row r="331" s="41" customFormat="1"/>
    <row r="332" s="41" customFormat="1"/>
    <row r="333" s="41" customFormat="1"/>
    <row r="334" s="41" customFormat="1"/>
    <row r="335" s="41" customFormat="1"/>
    <row r="336" s="41" customFormat="1"/>
    <row r="337" s="41" customFormat="1"/>
    <row r="338" s="41" customFormat="1"/>
    <row r="339" s="41" customFormat="1"/>
    <row r="340" s="41" customFormat="1"/>
    <row r="341" s="41" customFormat="1"/>
    <row r="342" s="41" customFormat="1"/>
    <row r="343" s="41" customFormat="1"/>
    <row r="344" s="41" customFormat="1"/>
    <row r="345" s="41" customFormat="1"/>
    <row r="346" s="41" customFormat="1"/>
    <row r="347" s="41" customFormat="1"/>
    <row r="348" s="41" customFormat="1"/>
    <row r="349" s="41" customFormat="1"/>
    <row r="350" s="41" customFormat="1"/>
    <row r="351" s="41" customFormat="1"/>
    <row r="352" s="41" customFormat="1"/>
    <row r="353" s="41" customFormat="1"/>
    <row r="354" s="41" customFormat="1"/>
    <row r="355" s="41" customFormat="1"/>
    <row r="356" s="41" customFormat="1"/>
    <row r="357" s="41" customFormat="1"/>
    <row r="358" s="41" customFormat="1"/>
    <row r="359" s="41" customFormat="1"/>
    <row r="360" s="41" customFormat="1"/>
    <row r="361" s="41" customFormat="1"/>
    <row r="362" s="41" customFormat="1"/>
    <row r="363" s="41" customFormat="1"/>
    <row r="364" s="41" customFormat="1"/>
    <row r="365" s="41" customFormat="1"/>
    <row r="366" s="41" customFormat="1"/>
    <row r="367" s="41" customFormat="1"/>
    <row r="368" s="41" customFormat="1"/>
    <row r="369" s="41" customFormat="1"/>
    <row r="370" s="41" customFormat="1"/>
    <row r="371" s="41" customFormat="1"/>
    <row r="372" s="41" customFormat="1"/>
    <row r="373" s="41" customFormat="1"/>
    <row r="374" s="41" customFormat="1"/>
    <row r="375" s="41" customFormat="1"/>
    <row r="376" s="41" customFormat="1"/>
    <row r="377" s="41" customFormat="1"/>
    <row r="378" s="41" customFormat="1"/>
    <row r="379" s="41" customFormat="1"/>
    <row r="380" s="41" customFormat="1"/>
    <row r="381" s="41" customFormat="1"/>
    <row r="382" s="41" customFormat="1"/>
    <row r="383" s="41" customFormat="1"/>
    <row r="384" s="41" customFormat="1"/>
    <row r="385" s="41" customFormat="1"/>
    <row r="386" s="41" customFormat="1"/>
    <row r="387" s="41" customFormat="1"/>
    <row r="388" s="41" customFormat="1"/>
    <row r="389" s="41" customFormat="1"/>
    <row r="390" s="41" customFormat="1"/>
    <row r="391" s="41" customFormat="1"/>
    <row r="392" s="41" customFormat="1"/>
    <row r="393" s="41" customFormat="1"/>
    <row r="394" s="41" customFormat="1"/>
    <row r="395" s="41" customFormat="1"/>
    <row r="396" s="41" customFormat="1"/>
    <row r="397" s="41" customFormat="1"/>
    <row r="398" s="41" customFormat="1"/>
    <row r="399" s="41" customFormat="1"/>
    <row r="400" s="41" customFormat="1"/>
    <row r="401" s="41" customFormat="1"/>
    <row r="402" s="41" customFormat="1"/>
    <row r="403" s="41" customFormat="1"/>
    <row r="404" s="41" customFormat="1"/>
    <row r="405" s="41" customFormat="1"/>
    <row r="406" s="41" customFormat="1"/>
    <row r="407" s="41" customFormat="1"/>
    <row r="408" s="41" customFormat="1"/>
    <row r="409" s="41" customFormat="1"/>
    <row r="410" s="41" customFormat="1"/>
    <row r="411" s="41" customFormat="1"/>
    <row r="412" s="41" customFormat="1"/>
    <row r="413" s="41" customFormat="1"/>
    <row r="414" s="41" customFormat="1"/>
    <row r="415" s="41" customFormat="1"/>
    <row r="416" s="41" customFormat="1"/>
    <row r="417" s="41" customFormat="1"/>
    <row r="418" s="41" customFormat="1"/>
    <row r="419" s="41" customFormat="1"/>
    <row r="420" s="41" customFormat="1"/>
    <row r="421" s="41" customFormat="1"/>
    <row r="422" s="41" customFormat="1"/>
    <row r="423" s="41" customFormat="1"/>
    <row r="424" s="41" customFormat="1"/>
    <row r="425" s="41" customFormat="1"/>
    <row r="426" s="41" customFormat="1"/>
    <row r="427" s="41" customFormat="1"/>
    <row r="428" s="41" customFormat="1"/>
    <row r="429" s="41" customFormat="1"/>
    <row r="430" s="41" customFormat="1"/>
    <row r="431" s="41" customFormat="1"/>
    <row r="432" s="41" customFormat="1"/>
    <row r="433" s="41" customFormat="1"/>
    <row r="434" s="41" customFormat="1"/>
    <row r="435" s="41" customFormat="1"/>
    <row r="436" s="41" customFormat="1"/>
    <row r="437" s="41" customFormat="1"/>
    <row r="438" s="41" customFormat="1"/>
    <row r="439" s="41" customFormat="1"/>
    <row r="440" s="41" customFormat="1"/>
    <row r="441" s="41" customFormat="1"/>
    <row r="442" s="41" customFormat="1"/>
    <row r="443" s="41" customFormat="1"/>
    <row r="444" s="41" customFormat="1"/>
    <row r="445" s="41" customFormat="1"/>
    <row r="446" s="41" customFormat="1"/>
    <row r="447" s="41" customFormat="1"/>
    <row r="448" s="41" customFormat="1"/>
    <row r="449" s="41" customFormat="1"/>
    <row r="450" s="41" customFormat="1"/>
    <row r="451" s="41" customFormat="1"/>
    <row r="452" s="41" customFormat="1"/>
    <row r="453" s="41" customFormat="1"/>
    <row r="454" s="41" customFormat="1"/>
    <row r="455" s="41" customFormat="1"/>
    <row r="456" s="41" customFormat="1"/>
    <row r="457" s="41" customFormat="1"/>
    <row r="458" s="41" customFormat="1"/>
    <row r="459" s="41" customFormat="1"/>
    <row r="460" s="41" customFormat="1"/>
    <row r="461" s="41" customFormat="1"/>
    <row r="462" s="41" customFormat="1"/>
    <row r="463" s="41" customFormat="1"/>
    <row r="464" s="41" customFormat="1"/>
    <row r="465" s="41" customFormat="1"/>
    <row r="466" s="41" customFormat="1"/>
    <row r="467" s="41" customFormat="1"/>
    <row r="468" s="41" customFormat="1"/>
    <row r="469" s="41" customFormat="1"/>
    <row r="470" s="41" customFormat="1"/>
    <row r="471" s="41" customFormat="1"/>
    <row r="472" s="41" customFormat="1"/>
    <row r="473" s="41" customFormat="1"/>
    <row r="474" s="41" customFormat="1"/>
    <row r="475" s="41" customFormat="1"/>
    <row r="476" s="41" customFormat="1"/>
    <row r="477" s="41" customFormat="1"/>
    <row r="478" s="41" customFormat="1"/>
    <row r="479" s="41" customFormat="1"/>
    <row r="480" s="41" customFormat="1"/>
    <row r="481" s="41" customFormat="1"/>
    <row r="482" s="41" customFormat="1"/>
    <row r="483" s="41" customFormat="1"/>
    <row r="484" s="41" customFormat="1"/>
    <row r="485" s="41" customFormat="1"/>
    <row r="486" s="41" customFormat="1"/>
    <row r="487" s="41" customFormat="1"/>
    <row r="488" s="41" customFormat="1"/>
    <row r="489" s="41" customFormat="1"/>
    <row r="490" s="41" customFormat="1"/>
    <row r="491" s="41" customFormat="1"/>
    <row r="492" s="41" customFormat="1"/>
    <row r="493" s="41" customFormat="1"/>
    <row r="494" s="41" customFormat="1"/>
    <row r="495" s="41" customFormat="1"/>
    <row r="496" s="41" customFormat="1"/>
    <row r="497" s="41" customFormat="1"/>
    <row r="498" s="41" customFormat="1"/>
    <row r="499" s="41" customFormat="1"/>
    <row r="500" s="41" customFormat="1"/>
    <row r="501" s="41" customFormat="1"/>
    <row r="502" s="41" customFormat="1"/>
    <row r="503" s="41" customFormat="1"/>
    <row r="504" s="41" customFormat="1"/>
    <row r="505" s="41" customFormat="1"/>
    <row r="506" s="41" customFormat="1"/>
    <row r="507" s="41" customFormat="1"/>
    <row r="508" s="41" customFormat="1"/>
    <row r="509" s="41" customFormat="1"/>
    <row r="510" s="41" customFormat="1"/>
    <row r="511" s="41" customFormat="1"/>
    <row r="512" s="41" customFormat="1"/>
    <row r="513" s="41" customFormat="1"/>
    <row r="514" s="41" customFormat="1"/>
    <row r="515" s="41" customFormat="1"/>
    <row r="516" s="41" customFormat="1"/>
    <row r="517" s="41" customFormat="1"/>
    <row r="518" s="41" customFormat="1"/>
    <row r="519" s="41" customFormat="1"/>
    <row r="520" s="41" customFormat="1"/>
    <row r="521" s="41" customFormat="1"/>
    <row r="522" s="41" customFormat="1"/>
    <row r="523" s="41" customFormat="1"/>
    <row r="524" s="41" customFormat="1"/>
    <row r="525" s="41" customFormat="1"/>
    <row r="526" s="41" customFormat="1"/>
    <row r="527" s="41" customFormat="1"/>
    <row r="528" s="41" customFormat="1"/>
    <row r="529" s="41" customFormat="1"/>
    <row r="530" s="41" customFormat="1"/>
    <row r="531" s="41" customFormat="1"/>
    <row r="532" s="41" customFormat="1"/>
    <row r="533" s="41" customFormat="1"/>
    <row r="534" s="41" customFormat="1"/>
    <row r="535" s="41" customFormat="1"/>
    <row r="536" s="41" customFormat="1"/>
    <row r="537" s="41" customFormat="1"/>
    <row r="538" s="41" customFormat="1"/>
    <row r="539" s="41" customFormat="1"/>
    <row r="540" s="41" customFormat="1"/>
    <row r="541" s="41" customFormat="1"/>
    <row r="542" s="41" customFormat="1"/>
    <row r="543" s="41" customFormat="1"/>
    <row r="544" s="41" customFormat="1"/>
    <row r="545" s="41" customFormat="1"/>
    <row r="546" s="41" customFormat="1"/>
    <row r="547" s="41" customFormat="1"/>
    <row r="548" s="41" customFormat="1"/>
    <row r="549" s="41" customFormat="1"/>
    <row r="550" s="41" customFormat="1"/>
    <row r="551" s="41" customFormat="1"/>
    <row r="552" s="41" customFormat="1"/>
    <row r="553" s="41" customFormat="1"/>
    <row r="554" s="41" customFormat="1"/>
    <row r="555" s="41" customFormat="1"/>
    <row r="556" s="41" customFormat="1"/>
    <row r="557" s="41" customFormat="1"/>
    <row r="558" s="41" customFormat="1"/>
    <row r="559" s="41" customFormat="1"/>
    <row r="560" s="41" customFormat="1"/>
    <row r="561" s="41" customFormat="1"/>
    <row r="562" s="41" customFormat="1"/>
    <row r="563" s="41" customFormat="1"/>
    <row r="564" s="41" customFormat="1"/>
    <row r="565" s="41" customFormat="1"/>
    <row r="566" s="41" customFormat="1"/>
    <row r="567" s="41" customFormat="1"/>
    <row r="568" s="41" customFormat="1"/>
    <row r="569" s="41" customFormat="1"/>
    <row r="570" s="41" customFormat="1"/>
    <row r="571" s="41" customFormat="1"/>
    <row r="572" s="41" customFormat="1"/>
    <row r="573" s="41" customFormat="1"/>
    <row r="574" s="41" customFormat="1"/>
    <row r="575" s="41" customFormat="1"/>
    <row r="576" s="41" customFormat="1"/>
    <row r="577" s="41" customFormat="1"/>
    <row r="578" s="41" customFormat="1"/>
    <row r="579" s="41" customFormat="1"/>
    <row r="580" s="41" customFormat="1"/>
    <row r="581" s="41" customFormat="1"/>
    <row r="582" s="41" customFormat="1"/>
    <row r="583" s="41" customFormat="1"/>
    <row r="584" s="41" customFormat="1"/>
    <row r="585" s="41" customFormat="1"/>
    <row r="586" s="41" customFormat="1"/>
    <row r="587" s="41" customFormat="1"/>
    <row r="588" s="41" customFormat="1"/>
    <row r="589" s="41" customFormat="1"/>
    <row r="590" s="41" customFormat="1"/>
    <row r="591" s="41" customFormat="1"/>
    <row r="592" s="41" customFormat="1"/>
    <row r="593" s="41" customFormat="1"/>
    <row r="594" s="41" customFormat="1"/>
    <row r="595" s="41" customFormat="1"/>
    <row r="596" s="41" customFormat="1"/>
    <row r="597" s="41" customFormat="1"/>
    <row r="598" s="41" customFormat="1"/>
    <row r="599" s="41" customFormat="1"/>
    <row r="600" s="41" customFormat="1"/>
    <row r="601" s="41" customFormat="1"/>
    <row r="602" s="41" customFormat="1"/>
    <row r="603" s="41" customFormat="1"/>
    <row r="604" s="41" customFormat="1"/>
    <row r="605" s="41" customFormat="1"/>
    <row r="606" s="41" customFormat="1"/>
    <row r="607" s="41" customFormat="1"/>
    <row r="608" s="41" customFormat="1"/>
    <row r="609" s="41" customFormat="1"/>
    <row r="610" s="41" customFormat="1"/>
    <row r="611" s="41" customFormat="1"/>
    <row r="612" s="41" customFormat="1"/>
    <row r="613" s="41" customFormat="1"/>
    <row r="614" s="41" customFormat="1"/>
    <row r="615" s="41" customFormat="1"/>
    <row r="616" s="41" customFormat="1"/>
    <row r="617" s="41" customFormat="1"/>
    <row r="618" s="41" customFormat="1"/>
    <row r="619" s="41" customFormat="1"/>
    <row r="620" s="41" customFormat="1"/>
    <row r="621" s="41" customFormat="1"/>
    <row r="622" s="41" customFormat="1"/>
    <row r="623" s="41" customFormat="1"/>
    <row r="624" s="41" customFormat="1"/>
    <row r="625" s="41" customFormat="1"/>
    <row r="626" s="41" customFormat="1"/>
    <row r="627" s="41" customFormat="1"/>
    <row r="628" s="41" customFormat="1"/>
    <row r="629" s="41" customFormat="1"/>
    <row r="630" s="41" customFormat="1"/>
    <row r="631" s="41" customFormat="1"/>
    <row r="632" s="41" customFormat="1"/>
    <row r="633" s="41" customFormat="1"/>
    <row r="634" s="41" customFormat="1"/>
    <row r="635" s="41" customFormat="1"/>
    <row r="636" s="41" customFormat="1"/>
    <row r="637" s="41" customFormat="1"/>
    <row r="638" s="41" customFormat="1"/>
    <row r="639" s="41" customFormat="1"/>
    <row r="640" s="41" customFormat="1"/>
    <row r="641" s="41" customFormat="1"/>
    <row r="642" s="41" customFormat="1"/>
    <row r="643" s="41" customFormat="1"/>
    <row r="644" s="41" customFormat="1"/>
    <row r="645" s="41" customFormat="1"/>
    <row r="646" s="41" customFormat="1"/>
    <row r="647" s="41" customFormat="1"/>
    <row r="648" s="41" customFormat="1"/>
    <row r="649" s="41" customFormat="1"/>
    <row r="650" s="41" customFormat="1"/>
    <row r="651" s="41" customFormat="1"/>
    <row r="652" s="41" customFormat="1"/>
    <row r="653" s="41" customFormat="1"/>
    <row r="654" s="41" customFormat="1"/>
    <row r="655" s="41" customFormat="1"/>
    <row r="656" s="41" customFormat="1"/>
    <row r="657" s="41" customFormat="1"/>
    <row r="658" s="41" customFormat="1"/>
    <row r="659" s="41" customFormat="1"/>
    <row r="660" s="41" customFormat="1"/>
    <row r="661" s="41" customFormat="1"/>
    <row r="662" s="41" customFormat="1"/>
    <row r="663" s="41" customFormat="1"/>
    <row r="664" s="41" customFormat="1"/>
    <row r="665" s="41" customFormat="1"/>
    <row r="666" s="41" customFormat="1"/>
    <row r="667" s="41" customFormat="1"/>
    <row r="668" s="41" customFormat="1"/>
    <row r="669" s="41" customFormat="1"/>
    <row r="670" s="41" customFormat="1"/>
    <row r="671" s="41" customFormat="1"/>
    <row r="672" s="41" customFormat="1"/>
    <row r="673" s="41" customFormat="1"/>
    <row r="674" s="41" customFormat="1"/>
    <row r="675" s="41" customFormat="1"/>
    <row r="676" s="41" customFormat="1"/>
    <row r="677" s="41" customFormat="1"/>
    <row r="678" s="41" customFormat="1"/>
    <row r="679" s="41" customFormat="1"/>
    <row r="680" s="41" customFormat="1"/>
    <row r="681" s="41" customFormat="1"/>
    <row r="682" s="41" customFormat="1"/>
    <row r="683" s="41" customFormat="1"/>
    <row r="684" s="41" customFormat="1"/>
    <row r="685" s="41" customFormat="1"/>
    <row r="686" s="41" customFormat="1"/>
    <row r="687" s="41" customFormat="1"/>
    <row r="688" s="41" customFormat="1"/>
    <row r="689" s="41" customFormat="1"/>
    <row r="690" s="41" customFormat="1"/>
    <row r="691" s="41" customFormat="1"/>
    <row r="692" s="41" customFormat="1"/>
    <row r="693" s="41" customFormat="1"/>
    <row r="694" s="41" customFormat="1"/>
    <row r="695" s="41" customFormat="1"/>
    <row r="696" s="41" customFormat="1"/>
    <row r="697" s="41" customFormat="1"/>
    <row r="698" s="41" customFormat="1"/>
    <row r="699" s="41" customFormat="1"/>
    <row r="700" s="41" customFormat="1"/>
    <row r="701" s="41" customFormat="1"/>
    <row r="702" s="41" customFormat="1"/>
    <row r="703" s="41" customFormat="1"/>
    <row r="704" s="41" customFormat="1"/>
    <row r="705" s="41" customFormat="1"/>
    <row r="706" s="41" customFormat="1"/>
    <row r="707" s="41" customFormat="1"/>
    <row r="708" s="41" customFormat="1"/>
    <row r="709" s="41" customFormat="1"/>
    <row r="710" s="41" customFormat="1"/>
    <row r="711" s="41" customFormat="1"/>
    <row r="712" s="41" customFormat="1"/>
    <row r="713" s="41" customFormat="1"/>
    <row r="714" s="41" customFormat="1"/>
    <row r="715" s="41" customFormat="1"/>
    <row r="716" s="41" customFormat="1"/>
    <row r="717" s="41" customFormat="1"/>
    <row r="718" s="41" customFormat="1"/>
    <row r="719" s="41" customFormat="1"/>
    <row r="720" s="41" customFormat="1"/>
    <row r="721" s="41" customFormat="1"/>
    <row r="722" s="41" customFormat="1"/>
    <row r="723" s="41" customFormat="1"/>
    <row r="724" s="41" customFormat="1"/>
    <row r="725" s="41" customFormat="1"/>
    <row r="726" s="41" customFormat="1"/>
    <row r="727" s="41" customFormat="1"/>
    <row r="728" s="41" customFormat="1"/>
    <row r="729" s="41" customFormat="1"/>
    <row r="730" s="41" customFormat="1"/>
    <row r="731" s="41" customFormat="1"/>
    <row r="732" s="41" customFormat="1"/>
    <row r="733" s="41" customFormat="1"/>
    <row r="734" s="41" customFormat="1"/>
    <row r="735" s="41" customFormat="1"/>
    <row r="736" s="41" customFormat="1"/>
    <row r="737" s="41" customFormat="1"/>
    <row r="738" s="41" customFormat="1"/>
    <row r="739" s="41" customFormat="1"/>
    <row r="740" s="41" customFormat="1"/>
    <row r="741" s="41" customFormat="1"/>
    <row r="742" s="41" customFormat="1"/>
    <row r="743" s="41" customFormat="1"/>
    <row r="744" s="41" customFormat="1"/>
    <row r="745" s="41" customFormat="1"/>
    <row r="746" s="41" customFormat="1"/>
    <row r="747" s="41" customFormat="1"/>
    <row r="748" s="41" customFormat="1"/>
    <row r="749" s="41" customFormat="1"/>
    <row r="750" s="41" customFormat="1"/>
    <row r="751" s="41" customFormat="1"/>
    <row r="752" s="41" customFormat="1"/>
    <row r="753" s="41" customFormat="1"/>
    <row r="754" s="41" customFormat="1"/>
    <row r="755" s="41" customFormat="1"/>
    <row r="756" s="41" customFormat="1"/>
    <row r="757" s="41" customFormat="1"/>
    <row r="758" s="41" customFormat="1"/>
    <row r="759" s="41" customFormat="1"/>
    <row r="760" s="41" customFormat="1"/>
    <row r="761" s="41" customFormat="1"/>
    <row r="762" s="41" customFormat="1"/>
    <row r="763" s="41" customFormat="1"/>
    <row r="764" s="41" customFormat="1"/>
    <row r="765" s="41" customFormat="1"/>
    <row r="766" s="41" customFormat="1"/>
    <row r="767" s="41" customFormat="1"/>
    <row r="768" s="41" customFormat="1"/>
    <row r="769" s="41" customFormat="1"/>
    <row r="770" s="41" customFormat="1"/>
    <row r="771" s="41" customFormat="1"/>
    <row r="772" s="41" customFormat="1"/>
    <row r="773" s="41" customFormat="1"/>
    <row r="774" s="41" customFormat="1"/>
    <row r="775" s="41" customFormat="1"/>
    <row r="776" s="41" customFormat="1"/>
    <row r="777" s="41" customFormat="1"/>
    <row r="778" s="41" customFormat="1"/>
    <row r="779" s="41" customFormat="1"/>
    <row r="780" s="41" customFormat="1"/>
    <row r="781" s="41" customFormat="1"/>
    <row r="782" s="41" customFormat="1"/>
    <row r="783" s="41" customFormat="1"/>
    <row r="784" s="41" customFormat="1"/>
    <row r="785" s="41" customFormat="1"/>
    <row r="786" s="41" customFormat="1"/>
    <row r="787" s="41" customFormat="1"/>
    <row r="788" s="41" customFormat="1"/>
    <row r="789" s="41" customFormat="1"/>
    <row r="790" s="41" customFormat="1"/>
    <row r="791" s="41" customFormat="1"/>
    <row r="792" s="41" customFormat="1"/>
    <row r="793" s="41" customFormat="1"/>
    <row r="794" s="41" customFormat="1"/>
    <row r="795" s="41" customFormat="1"/>
    <row r="796" s="41" customFormat="1"/>
    <row r="797" s="41" customFormat="1"/>
    <row r="798" s="41" customFormat="1"/>
    <row r="799" s="41" customFormat="1"/>
    <row r="800" s="41" customFormat="1"/>
    <row r="801" s="41" customFormat="1"/>
    <row r="802" s="41" customFormat="1"/>
    <row r="803" s="41" customFormat="1"/>
    <row r="804" s="41" customFormat="1"/>
    <row r="805" s="41" customFormat="1"/>
    <row r="806" s="41" customFormat="1"/>
    <row r="807" s="41" customFormat="1"/>
    <row r="808" s="41" customFormat="1"/>
    <row r="809" s="41" customFormat="1"/>
    <row r="810" s="41" customFormat="1"/>
    <row r="811" s="41" customFormat="1"/>
    <row r="812" s="41" customFormat="1"/>
    <row r="813" s="41" customFormat="1"/>
    <row r="814" s="41" customFormat="1"/>
    <row r="815" s="41" customFormat="1"/>
    <row r="816" s="41" customFormat="1"/>
    <row r="817" s="41" customFormat="1"/>
    <row r="818" s="41" customFormat="1"/>
    <row r="819" s="41" customFormat="1"/>
    <row r="820" s="41" customFormat="1"/>
    <row r="821" s="41" customFormat="1"/>
    <row r="822" s="41" customFormat="1"/>
    <row r="823" s="41" customFormat="1"/>
    <row r="824" s="41" customFormat="1"/>
    <row r="825" s="41" customFormat="1"/>
    <row r="826" s="41" customFormat="1"/>
    <row r="827" s="41" customFormat="1"/>
    <row r="828" s="41" customFormat="1"/>
    <row r="829" s="41" customFormat="1"/>
    <row r="830" s="41" customFormat="1"/>
    <row r="831" s="41" customFormat="1"/>
    <row r="832" s="41" customFormat="1"/>
    <row r="833" s="41" customFormat="1"/>
    <row r="834" s="41" customFormat="1"/>
    <row r="835" s="41" customFormat="1"/>
    <row r="836" s="41" customFormat="1"/>
    <row r="837" s="41" customFormat="1"/>
    <row r="838" s="41" customFormat="1"/>
    <row r="839" s="41" customFormat="1"/>
    <row r="840" s="41" customFormat="1"/>
    <row r="841" s="41" customFormat="1"/>
    <row r="842" s="41" customFormat="1"/>
    <row r="843" s="41" customFormat="1"/>
    <row r="844" s="41" customFormat="1"/>
    <row r="845" s="41" customFormat="1"/>
    <row r="846" s="41" customFormat="1"/>
    <row r="847" s="41" customFormat="1"/>
    <row r="848" s="41" customFormat="1"/>
    <row r="849" s="41" customFormat="1"/>
    <row r="850" s="41" customFormat="1"/>
    <row r="851" s="41" customFormat="1"/>
    <row r="852" s="41" customFormat="1"/>
    <row r="853" s="41" customFormat="1"/>
    <row r="854" s="41" customFormat="1"/>
    <row r="855" s="41" customFormat="1"/>
    <row r="856" s="41" customFormat="1"/>
    <row r="857" s="41" customFormat="1"/>
    <row r="858" s="41" customFormat="1"/>
    <row r="859" s="41" customFormat="1"/>
    <row r="860" s="41" customFormat="1"/>
    <row r="861" s="41" customFormat="1"/>
    <row r="862" s="41" customFormat="1"/>
    <row r="863" s="41" customFormat="1"/>
    <row r="864" s="41" customFormat="1"/>
    <row r="865" s="41" customFormat="1"/>
    <row r="866" s="41" customFormat="1"/>
    <row r="867" s="41" customFormat="1"/>
    <row r="868" s="41" customFormat="1"/>
    <row r="869" s="41" customFormat="1"/>
    <row r="870" s="41" customFormat="1"/>
    <row r="871" s="41" customFormat="1"/>
    <row r="872" s="41" customFormat="1"/>
    <row r="873" s="41" customFormat="1"/>
    <row r="874" s="41" customFormat="1"/>
    <row r="875" s="41" customFormat="1"/>
    <row r="876" s="41" customFormat="1"/>
    <row r="877" s="41" customFormat="1"/>
    <row r="878" s="41" customFormat="1"/>
    <row r="879" s="41" customFormat="1"/>
    <row r="880" s="41" customFormat="1"/>
    <row r="881" s="41" customFormat="1"/>
    <row r="882" s="41" customFormat="1"/>
    <row r="883" s="41" customFormat="1"/>
    <row r="884" s="41" customFormat="1"/>
    <row r="885" s="41" customFormat="1"/>
    <row r="886" s="41" customFormat="1"/>
    <row r="887" s="41" customFormat="1"/>
    <row r="888" s="41" customFormat="1"/>
    <row r="889" s="41" customFormat="1"/>
    <row r="890" s="41" customFormat="1"/>
    <row r="891" s="41" customFormat="1"/>
    <row r="892" s="41" customFormat="1"/>
    <row r="893" s="41" customFormat="1"/>
    <row r="894" s="41" customFormat="1"/>
    <row r="895" s="41" customFormat="1"/>
    <row r="896" s="41" customFormat="1"/>
    <row r="897" s="41" customFormat="1"/>
    <row r="898" s="41" customFormat="1"/>
    <row r="899" s="41" customFormat="1"/>
    <row r="900" s="41" customFormat="1"/>
    <row r="901" s="41" customFormat="1"/>
    <row r="902" s="41" customFormat="1"/>
    <row r="903" s="41" customFormat="1"/>
    <row r="904" s="41" customFormat="1"/>
    <row r="905" s="41" customFormat="1"/>
    <row r="906" s="41" customFormat="1"/>
    <row r="907" s="41" customFormat="1"/>
    <row r="908" s="41" customFormat="1"/>
    <row r="909" s="41" customFormat="1"/>
    <row r="910" s="41" customFormat="1"/>
    <row r="911" s="41" customFormat="1"/>
    <row r="912" s="41" customFormat="1"/>
    <row r="913" s="41" customFormat="1"/>
    <row r="914" s="41" customFormat="1"/>
    <row r="915" s="41" customFormat="1"/>
    <row r="916" s="41" customFormat="1"/>
    <row r="917" s="41" customFormat="1"/>
    <row r="918" s="41" customFormat="1"/>
    <row r="919" s="41" customFormat="1"/>
    <row r="920" s="41" customFormat="1"/>
    <row r="921" s="41" customFormat="1"/>
    <row r="922" s="41" customFormat="1"/>
    <row r="923" s="41" customFormat="1"/>
    <row r="924" s="41" customFormat="1"/>
    <row r="925" s="41" customFormat="1"/>
    <row r="926" s="41" customFormat="1"/>
    <row r="927" s="41" customFormat="1"/>
    <row r="928" s="41" customFormat="1"/>
    <row r="929" s="41" customFormat="1"/>
    <row r="930" s="41" customFormat="1"/>
    <row r="931" s="41" customFormat="1"/>
    <row r="932" s="41" customFormat="1"/>
    <row r="933" s="41" customFormat="1"/>
    <row r="934" s="41" customFormat="1"/>
    <row r="935" s="41" customFormat="1"/>
    <row r="936" s="41" customFormat="1"/>
    <row r="937" s="41" customFormat="1"/>
    <row r="938" s="41" customFormat="1"/>
    <row r="939" s="41" customFormat="1"/>
    <row r="940" s="41" customFormat="1"/>
    <row r="941" s="41" customFormat="1"/>
    <row r="942" s="41" customFormat="1"/>
    <row r="943" s="41" customFormat="1"/>
    <row r="944" s="41" customFormat="1"/>
    <row r="945" s="41" customFormat="1"/>
    <row r="946" s="41" customFormat="1"/>
    <row r="947" s="41" customFormat="1"/>
    <row r="948" s="41" customFormat="1"/>
    <row r="949" s="41" customFormat="1"/>
    <row r="950" s="41" customFormat="1"/>
    <row r="951" s="41" customFormat="1"/>
    <row r="952" s="41" customFormat="1"/>
    <row r="953" s="41" customFormat="1"/>
    <row r="954" s="41" customFormat="1"/>
    <row r="955" s="41" customFormat="1"/>
    <row r="956" s="41" customFormat="1"/>
    <row r="957" s="41" customFormat="1"/>
    <row r="958" s="41" customFormat="1"/>
    <row r="959" s="41" customFormat="1"/>
    <row r="960" s="41" customFormat="1"/>
    <row r="961" s="41" customFormat="1"/>
    <row r="962" s="41" customFormat="1"/>
    <row r="963" s="41" customFormat="1"/>
    <row r="964" s="41" customFormat="1"/>
    <row r="965" s="41" customFormat="1"/>
    <row r="966" s="41" customFormat="1"/>
    <row r="967" s="41" customFormat="1"/>
    <row r="968" s="41" customFormat="1"/>
    <row r="969" s="41" customFormat="1"/>
    <row r="970" s="41" customFormat="1"/>
    <row r="971" s="41" customFormat="1"/>
    <row r="972" s="41" customFormat="1"/>
    <row r="973" s="41" customFormat="1"/>
    <row r="974" s="41" customFormat="1"/>
    <row r="975" s="41" customFormat="1"/>
    <row r="976" s="41" customFormat="1"/>
    <row r="977" s="41" customFormat="1"/>
    <row r="978" s="41" customFormat="1"/>
    <row r="979" s="41" customFormat="1"/>
    <row r="980" s="41" customFormat="1"/>
    <row r="981" s="41" customFormat="1"/>
    <row r="982" s="41" customFormat="1"/>
    <row r="983" s="41" customFormat="1"/>
    <row r="984" s="41" customFormat="1"/>
    <row r="985" s="41" customFormat="1"/>
    <row r="986" s="41" customFormat="1"/>
    <row r="987" s="41" customFormat="1"/>
    <row r="988" s="41" customFormat="1"/>
    <row r="989" s="41" customFormat="1"/>
    <row r="990" s="41" customFormat="1"/>
    <row r="991" s="41" customFormat="1"/>
    <row r="992" s="41" customFormat="1"/>
    <row r="993" s="41" customFormat="1"/>
    <row r="994" s="41" customFormat="1"/>
    <row r="995" s="41" customFormat="1"/>
    <row r="996" s="41" customFormat="1"/>
    <row r="997" s="41" customFormat="1"/>
    <row r="998" s="41" customFormat="1"/>
    <row r="999" s="41" customFormat="1"/>
    <row r="1000" s="41" customFormat="1"/>
    <row r="1001" s="41" customFormat="1"/>
    <row r="1002" s="41" customFormat="1"/>
    <row r="1003" s="41" customFormat="1"/>
    <row r="1004" s="41" customFormat="1"/>
    <row r="1005" s="41" customFormat="1"/>
    <row r="1006" s="41" customFormat="1"/>
    <row r="1007" s="41" customFormat="1"/>
    <row r="1008" s="41" customFormat="1"/>
    <row r="1009" s="41" customFormat="1"/>
    <row r="1010" s="41" customFormat="1"/>
    <row r="1011" s="41" customFormat="1"/>
    <row r="1012" s="41" customFormat="1"/>
    <row r="1013" s="41" customFormat="1"/>
    <row r="1014" s="41" customFormat="1"/>
    <row r="1015" s="41" customFormat="1"/>
    <row r="1016" s="41" customFormat="1"/>
    <row r="1017" s="41" customFormat="1"/>
    <row r="1018" s="41" customFormat="1"/>
    <row r="1019" s="41" customFormat="1"/>
    <row r="1020" s="41" customFormat="1"/>
    <row r="1021" s="41" customFormat="1"/>
    <row r="1022" s="41" customFormat="1"/>
    <row r="1023" s="41" customFormat="1"/>
    <row r="1024" s="41" customFormat="1"/>
    <row r="1025" s="41" customFormat="1"/>
    <row r="1026" s="41" customFormat="1"/>
    <row r="1027" s="41" customFormat="1"/>
    <row r="1028" s="41" customFormat="1"/>
    <row r="1029" s="41" customFormat="1"/>
    <row r="1030" s="41" customFormat="1"/>
    <row r="1031" s="41" customFormat="1"/>
    <row r="1032" s="41" customFormat="1"/>
    <row r="1033" s="41" customFormat="1"/>
    <row r="1034" s="41" customFormat="1"/>
    <row r="1035" s="41" customFormat="1"/>
    <row r="1036" s="41" customFormat="1"/>
    <row r="1037" s="41" customFormat="1"/>
    <row r="1038" s="41" customFormat="1"/>
    <row r="1039" s="41" customFormat="1"/>
    <row r="1040" s="41" customFormat="1"/>
    <row r="1041" s="41" customFormat="1"/>
    <row r="1042" s="41" customFormat="1"/>
    <row r="1043" s="41" customFormat="1"/>
    <row r="1044" s="41" customFormat="1"/>
    <row r="1045" s="41" customFormat="1"/>
    <row r="1046" s="41" customFormat="1"/>
    <row r="1047" s="41" customFormat="1"/>
    <row r="1048" s="41" customFormat="1"/>
    <row r="1049" s="41" customFormat="1"/>
    <row r="1050" s="41" customFormat="1"/>
    <row r="1051" s="41" customFormat="1"/>
    <row r="1052" s="41" customFormat="1"/>
    <row r="1053" s="41" customFormat="1"/>
    <row r="1054" s="41" customFormat="1"/>
    <row r="1055" s="41" customFormat="1"/>
    <row r="1056" s="41" customFormat="1"/>
    <row r="1057" s="41" customFormat="1"/>
    <row r="1058" s="41" customFormat="1"/>
    <row r="1059" s="41" customFormat="1"/>
    <row r="1060" s="41" customFormat="1"/>
    <row r="1061" s="41" customFormat="1"/>
    <row r="1062" s="41" customFormat="1"/>
    <row r="1063" s="41" customFormat="1"/>
    <row r="1064" s="41" customFormat="1"/>
    <row r="1065" s="41" customFormat="1"/>
    <row r="1066" s="41" customFormat="1"/>
    <row r="1067" s="41" customFormat="1"/>
    <row r="1068" s="41" customFormat="1"/>
    <row r="1069" s="41" customFormat="1"/>
    <row r="1070" s="41" customFormat="1"/>
    <row r="1071" s="41" customFormat="1"/>
    <row r="1072" s="41" customFormat="1"/>
    <row r="1073" s="41" customFormat="1"/>
    <row r="1074" s="41" customFormat="1"/>
    <row r="1075" s="41" customFormat="1"/>
    <row r="1076" s="41" customFormat="1"/>
    <row r="1077" s="41" customFormat="1"/>
    <row r="1078" s="41" customFormat="1"/>
    <row r="1079" s="41" customFormat="1"/>
    <row r="1080" s="41" customFormat="1"/>
    <row r="1081" s="41" customFormat="1"/>
    <row r="1082" s="41" customFormat="1"/>
    <row r="1083" s="41" customFormat="1"/>
    <row r="1084" s="41" customFormat="1"/>
    <row r="1085" s="41" customFormat="1"/>
    <row r="1086" s="41" customFormat="1"/>
    <row r="1087" s="41" customFormat="1"/>
    <row r="1088" s="41" customFormat="1"/>
    <row r="1089" s="41" customFormat="1"/>
    <row r="1090" s="41" customFormat="1"/>
    <row r="1091" s="41" customFormat="1"/>
    <row r="1092" s="41" customFormat="1"/>
    <row r="1093" s="41" customFormat="1"/>
    <row r="1094" s="41" customFormat="1"/>
    <row r="1095" s="41" customFormat="1"/>
    <row r="1096" s="41" customFormat="1"/>
    <row r="1097" s="41" customFormat="1"/>
    <row r="1098" s="41" customFormat="1"/>
    <row r="1099" s="41" customFormat="1"/>
    <row r="1100" s="41" customFormat="1"/>
    <row r="1101" s="41" customFormat="1"/>
    <row r="1102" s="41" customFormat="1"/>
    <row r="1103" s="41" customFormat="1"/>
    <row r="1104" s="41" customFormat="1"/>
    <row r="1105" s="41" customFormat="1"/>
    <row r="1106" s="41" customFormat="1"/>
    <row r="1107" s="41" customFormat="1"/>
    <row r="1108" s="41" customFormat="1"/>
    <row r="1109" s="41" customFormat="1"/>
    <row r="1110" s="41" customFormat="1"/>
    <row r="1111" s="41" customFormat="1"/>
    <row r="1112" s="41" customFormat="1"/>
    <row r="1113" s="41" customFormat="1"/>
    <row r="1114" s="41" customFormat="1"/>
    <row r="1115" s="41" customFormat="1"/>
    <row r="1116" s="41" customFormat="1"/>
    <row r="1117" s="41" customFormat="1"/>
    <row r="1118" s="41" customFormat="1"/>
    <row r="1119" s="41" customFormat="1"/>
    <row r="1120" s="41" customFormat="1"/>
    <row r="1121" s="41" customFormat="1"/>
    <row r="1122" s="41" customFormat="1"/>
    <row r="1123" s="41" customFormat="1"/>
    <row r="1124" s="41" customFormat="1"/>
    <row r="1125" s="41" customFormat="1"/>
    <row r="1126" s="41" customFormat="1"/>
    <row r="1127" s="41" customFormat="1"/>
    <row r="1128" s="41" customFormat="1"/>
    <row r="1129" s="41" customFormat="1"/>
    <row r="1130" s="41" customFormat="1"/>
    <row r="1131" s="41" customFormat="1"/>
    <row r="1132" s="41" customFormat="1"/>
    <row r="1133" s="41" customFormat="1"/>
    <row r="1134" s="41" customFormat="1"/>
    <row r="1135" s="41" customFormat="1"/>
    <row r="1136" s="41" customFormat="1"/>
    <row r="1137" s="41" customFormat="1"/>
    <row r="1138" s="41" customFormat="1"/>
    <row r="1139" s="41" customFormat="1"/>
    <row r="1140" s="41" customFormat="1"/>
    <row r="1141" s="41" customFormat="1"/>
    <row r="1142" s="41" customFormat="1"/>
    <row r="1143" s="41" customFormat="1"/>
    <row r="1144" s="41" customFormat="1"/>
    <row r="1145" s="41" customFormat="1"/>
    <row r="1146" s="41" customFormat="1"/>
    <row r="1147" s="41" customFormat="1"/>
    <row r="1148" s="41" customFormat="1"/>
    <row r="1149" s="41" customFormat="1"/>
    <row r="1150" s="41" customFormat="1"/>
    <row r="1151" s="41" customFormat="1"/>
    <row r="1152" s="41" customFormat="1"/>
    <row r="1153" s="41" customFormat="1"/>
    <row r="1154" s="41" customFormat="1"/>
    <row r="1155" s="41" customFormat="1"/>
    <row r="1156" s="41" customFormat="1"/>
    <row r="1157" s="41" customFormat="1"/>
    <row r="1158" s="41" customFormat="1"/>
    <row r="1159" s="41" customFormat="1"/>
    <row r="1160" s="41" customFormat="1"/>
    <row r="1161" s="41" customFormat="1"/>
    <row r="1162" s="41" customFormat="1"/>
    <row r="1163" s="41" customFormat="1"/>
    <row r="1164" s="41" customFormat="1"/>
    <row r="1165" s="41" customFormat="1"/>
    <row r="1166" s="41" customFormat="1"/>
    <row r="1167" s="41" customFormat="1"/>
    <row r="1168" s="41" customFormat="1"/>
    <row r="1169" s="41" customFormat="1"/>
    <row r="1170" s="41" customFormat="1"/>
    <row r="1171" s="41" customFormat="1"/>
    <row r="1172" s="41" customFormat="1"/>
    <row r="1173" s="41" customFormat="1"/>
    <row r="1174" s="41" customFormat="1"/>
    <row r="1175" s="41" customFormat="1"/>
    <row r="1176" s="41" customFormat="1"/>
    <row r="1177" s="41" customFormat="1"/>
    <row r="1178" s="41" customFormat="1"/>
    <row r="1179" s="41" customFormat="1"/>
    <row r="1180" s="41" customFormat="1"/>
    <row r="1181" s="41" customFormat="1"/>
    <row r="1182" s="41" customFormat="1"/>
    <row r="1183" s="41" customFormat="1"/>
    <row r="1184" s="41" customFormat="1"/>
    <row r="1185" s="41" customFormat="1"/>
    <row r="1186" s="41" customFormat="1"/>
    <row r="1187" s="41" customFormat="1"/>
    <row r="1188" s="41" customFormat="1"/>
    <row r="1189" s="41" customFormat="1"/>
    <row r="1190" s="41" customFormat="1"/>
    <row r="1191" s="41" customFormat="1"/>
    <row r="1192" s="41" customFormat="1"/>
    <row r="1193" s="41" customFormat="1"/>
    <row r="1194" s="41" customFormat="1"/>
    <row r="1195" s="41" customFormat="1"/>
    <row r="1196" s="41" customFormat="1"/>
    <row r="1197" s="41" customFormat="1"/>
    <row r="1198" s="41" customFormat="1"/>
    <row r="1199" s="41" customFormat="1"/>
    <row r="1200" s="41" customFormat="1"/>
    <row r="1201" s="41" customFormat="1"/>
    <row r="1202" s="41" customFormat="1"/>
    <row r="1203" s="41" customFormat="1"/>
    <row r="1204" s="41" customFormat="1"/>
    <row r="1205" s="41" customFormat="1"/>
    <row r="1206" s="41" customFormat="1"/>
    <row r="1207" s="41" customFormat="1"/>
    <row r="1208" s="41" customFormat="1"/>
    <row r="1209" s="41" customFormat="1"/>
    <row r="1210" s="41" customFormat="1"/>
    <row r="1211" s="41" customFormat="1"/>
    <row r="1212" s="41" customFormat="1"/>
    <row r="1213" s="41" customFormat="1"/>
    <row r="1214" s="41" customFormat="1"/>
    <row r="1215" s="41" customFormat="1"/>
    <row r="1216" s="41" customFormat="1"/>
    <row r="1217" s="41" customFormat="1"/>
    <row r="1218" s="41" customFormat="1"/>
    <row r="1219" s="41" customFormat="1"/>
    <row r="1220" s="41" customFormat="1"/>
    <row r="1221" s="41" customFormat="1"/>
    <row r="1222" s="41" customFormat="1"/>
    <row r="1223" s="41" customFormat="1"/>
    <row r="1224" s="41" customFormat="1"/>
    <row r="1225" s="41" customFormat="1"/>
    <row r="1226" s="41" customFormat="1"/>
    <row r="1227" s="41" customFormat="1"/>
    <row r="1228" s="41" customFormat="1"/>
    <row r="1229" s="41" customFormat="1"/>
    <row r="1230" s="41" customFormat="1"/>
    <row r="1231" s="41" customFormat="1"/>
    <row r="1232" s="41" customFormat="1"/>
    <row r="1233" s="41" customFormat="1"/>
    <row r="1234" s="41" customFormat="1"/>
    <row r="1235" s="41" customFormat="1"/>
    <row r="1236" s="41" customFormat="1"/>
    <row r="1237" s="41" customFormat="1"/>
    <row r="1238" s="41" customFormat="1"/>
    <row r="1239" s="41" customFormat="1"/>
    <row r="1240" s="41" customFormat="1"/>
    <row r="1241" s="41" customFormat="1"/>
    <row r="1242" s="41" customFormat="1"/>
    <row r="1243" s="41" customFormat="1"/>
    <row r="1244" s="41" customFormat="1"/>
    <row r="1245" s="41" customFormat="1"/>
    <row r="1246" s="41" customFormat="1"/>
    <row r="1247" s="41" customFormat="1"/>
    <row r="1248" s="41" customFormat="1"/>
    <row r="1249" s="41" customFormat="1"/>
    <row r="1250" s="41" customFormat="1"/>
    <row r="1251" s="41" customFormat="1"/>
    <row r="1252" s="41" customFormat="1"/>
    <row r="1253" s="41" customFormat="1"/>
    <row r="1254" s="41" customFormat="1"/>
    <row r="1255" s="41" customFormat="1"/>
    <row r="1256" s="41" customFormat="1"/>
    <row r="1257" s="41" customFormat="1"/>
    <row r="1258" s="41" customFormat="1"/>
    <row r="1259" s="41" customFormat="1"/>
    <row r="1260" s="41" customFormat="1"/>
    <row r="1261" s="41" customFormat="1"/>
    <row r="1262" s="41" customFormat="1"/>
    <row r="1263" s="41" customFormat="1"/>
    <row r="1264" s="41" customFormat="1"/>
    <row r="1265" s="41" customFormat="1"/>
    <row r="1266" s="41" customFormat="1"/>
    <row r="1267" s="41" customFormat="1"/>
    <row r="1268" s="41" customFormat="1"/>
    <row r="1269" s="41" customFormat="1"/>
    <row r="1270" s="41" customFormat="1"/>
    <row r="1271" s="41" customFormat="1"/>
    <row r="1272" s="41" customFormat="1"/>
    <row r="1273" s="41" customFormat="1"/>
    <row r="1274" s="41" customFormat="1"/>
    <row r="1275" s="41" customFormat="1"/>
    <row r="1276" s="41" customFormat="1"/>
    <row r="1277" s="41" customFormat="1"/>
    <row r="1278" s="41" customFormat="1"/>
    <row r="1279" s="41" customFormat="1"/>
    <row r="1280" s="41" customFormat="1"/>
    <row r="1281" s="41" customFormat="1"/>
    <row r="1282" s="41" customFormat="1"/>
    <row r="1283" s="41" customFormat="1"/>
    <row r="1284" s="41" customFormat="1"/>
    <row r="1285" s="41" customFormat="1"/>
    <row r="1286" s="41" customFormat="1"/>
    <row r="1287" s="41" customFormat="1"/>
    <row r="1288" s="41" customFormat="1"/>
    <row r="1289" s="41" customFormat="1"/>
    <row r="1290" s="41" customFormat="1"/>
    <row r="1291" s="41" customFormat="1"/>
    <row r="1292" s="41" customFormat="1"/>
    <row r="1293" s="41" customFormat="1"/>
    <row r="1294" s="41" customFormat="1"/>
    <row r="1295" s="41" customFormat="1"/>
    <row r="1296" s="41" customFormat="1"/>
    <row r="1297" s="41" customFormat="1"/>
    <row r="1298" s="41" customFormat="1"/>
    <row r="1299" s="41" customFormat="1"/>
    <row r="1300" s="41" customFormat="1"/>
    <row r="1301" s="41" customFormat="1"/>
    <row r="1302" s="41" customFormat="1"/>
    <row r="1303" s="41" customFormat="1"/>
    <row r="1304" s="41" customFormat="1"/>
    <row r="1305" s="41" customFormat="1"/>
    <row r="1306" s="41" customFormat="1"/>
    <row r="1307" s="41" customFormat="1"/>
    <row r="1308" s="41" customFormat="1"/>
    <row r="1309" s="41" customFormat="1"/>
    <row r="1310" s="41" customFormat="1"/>
    <row r="1311" s="41" customFormat="1"/>
    <row r="1312" s="41" customFormat="1"/>
    <row r="1313" s="41" customFormat="1"/>
    <row r="1314" s="41" customFormat="1"/>
    <row r="1315" s="41" customFormat="1"/>
    <row r="1316" s="41" customFormat="1"/>
    <row r="1317" s="41" customFormat="1"/>
    <row r="1318" s="41" customFormat="1"/>
    <row r="1319" s="41" customFormat="1"/>
    <row r="1320" s="41" customFormat="1"/>
    <row r="1321" s="41" customFormat="1"/>
    <row r="1322" s="41" customFormat="1"/>
    <row r="1323" s="41" customFormat="1"/>
    <row r="1324" s="41" customFormat="1"/>
    <row r="1325" s="41" customFormat="1"/>
    <row r="1326" s="41" customFormat="1"/>
    <row r="1327" s="41" customFormat="1"/>
    <row r="1328" s="41" customFormat="1"/>
    <row r="1329" s="41" customFormat="1"/>
    <row r="1330" s="41" customFormat="1"/>
    <row r="1331" s="41" customFormat="1"/>
    <row r="1332" s="41" customFormat="1"/>
    <row r="1333" s="41" customFormat="1"/>
    <row r="1334" s="41" customFormat="1"/>
    <row r="1335" s="41" customFormat="1"/>
    <row r="1336" s="41" customFormat="1"/>
    <row r="1337" s="41" customFormat="1"/>
    <row r="1338" s="41" customFormat="1"/>
    <row r="1339" s="41" customFormat="1"/>
    <row r="1340" s="41" customFormat="1"/>
    <row r="1341" s="41" customFormat="1"/>
    <row r="1342" s="41" customFormat="1"/>
    <row r="1343" s="41" customFormat="1"/>
    <row r="1344" s="41" customFormat="1"/>
    <row r="1345" s="41" customFormat="1"/>
    <row r="1346" s="41" customFormat="1"/>
    <row r="1347" s="41" customFormat="1"/>
    <row r="1348" s="41" customFormat="1"/>
    <row r="1349" s="41" customFormat="1"/>
    <row r="1350" s="41" customFormat="1"/>
    <row r="1351" s="41" customFormat="1"/>
    <row r="1352" s="41" customFormat="1"/>
    <row r="1353" s="41" customFormat="1"/>
    <row r="1354" s="41" customFormat="1"/>
    <row r="1355" s="41" customFormat="1"/>
    <row r="1356" s="41" customFormat="1"/>
    <row r="1357" s="41" customFormat="1"/>
    <row r="1358" s="41" customFormat="1"/>
    <row r="1359" s="41" customFormat="1"/>
    <row r="1360" s="41" customFormat="1"/>
    <row r="1361" s="41" customFormat="1"/>
    <row r="1362" s="41" customFormat="1"/>
    <row r="1363" s="41" customFormat="1"/>
    <row r="1364" s="41" customFormat="1"/>
    <row r="1365" s="41" customFormat="1"/>
    <row r="1366" s="41" customFormat="1"/>
    <row r="1367" s="41" customFormat="1"/>
    <row r="1368" s="41" customFormat="1"/>
    <row r="1369" s="41" customFormat="1"/>
    <row r="1370" s="41" customFormat="1"/>
    <row r="1371" s="41" customFormat="1"/>
    <row r="1372" s="41" customFormat="1"/>
    <row r="1373" s="41" customFormat="1"/>
    <row r="1374" s="41" customFormat="1"/>
    <row r="1375" s="41" customFormat="1"/>
    <row r="1376" s="41" customFormat="1"/>
    <row r="1377" s="41" customFormat="1"/>
    <row r="1378" s="41" customFormat="1"/>
    <row r="1379" s="41" customFormat="1"/>
    <row r="1380" s="41" customFormat="1"/>
    <row r="1381" s="41" customFormat="1"/>
    <row r="1382" s="41" customFormat="1"/>
    <row r="1383" s="41" customFormat="1"/>
    <row r="1384" s="41" customFormat="1"/>
    <row r="1385" s="41" customFormat="1"/>
    <row r="1386" s="41" customFormat="1"/>
    <row r="1387" s="41" customFormat="1"/>
    <row r="1388" s="41" customFormat="1"/>
    <row r="1389" s="41" customFormat="1"/>
    <row r="1390" s="41" customFormat="1"/>
    <row r="1391" s="41" customFormat="1"/>
    <row r="1392" s="41" customFormat="1"/>
    <row r="1393" s="41" customFormat="1"/>
    <row r="1394" s="41" customFormat="1"/>
    <row r="1395" s="41" customFormat="1"/>
    <row r="1396" s="41" customFormat="1"/>
    <row r="1397" s="41" customFormat="1"/>
    <row r="1398" s="41" customFormat="1"/>
    <row r="1399" s="41" customFormat="1"/>
    <row r="1400" s="41" customFormat="1"/>
    <row r="1401" s="41" customFormat="1"/>
    <row r="1402" s="41" customFormat="1"/>
    <row r="1403" s="41" customFormat="1"/>
    <row r="1404" s="41" customFormat="1"/>
    <row r="1405" s="41" customFormat="1"/>
    <row r="1406" s="41" customFormat="1"/>
    <row r="1407" s="41" customFormat="1"/>
    <row r="1408" s="41" customFormat="1"/>
    <row r="1409" s="41" customFormat="1"/>
    <row r="1410" s="41" customFormat="1"/>
    <row r="1411" s="41" customFormat="1"/>
    <row r="1412" s="41" customFormat="1"/>
    <row r="1413" s="41" customFormat="1"/>
    <row r="1414" s="41" customFormat="1"/>
    <row r="1415" s="41" customFormat="1"/>
    <row r="1416" s="41" customFormat="1"/>
    <row r="1417" s="41" customFormat="1"/>
    <row r="1418" s="41" customFormat="1"/>
    <row r="1419" s="41" customFormat="1"/>
    <row r="1420" s="41" customFormat="1"/>
    <row r="1421" s="41" customFormat="1"/>
    <row r="1422" s="41" customFormat="1"/>
    <row r="1423" s="41" customFormat="1"/>
    <row r="1424" s="41" customFormat="1"/>
    <row r="1425" s="41" customFormat="1"/>
    <row r="1426" s="41" customFormat="1"/>
    <row r="1427" s="41" customFormat="1"/>
    <row r="1428" s="41" customFormat="1"/>
    <row r="1429" s="41" customFormat="1"/>
    <row r="1430" s="41" customFormat="1"/>
    <row r="1431" s="41" customFormat="1"/>
    <row r="1432" s="41" customFormat="1"/>
    <row r="1433" s="41" customFormat="1"/>
    <row r="1434" s="41" customFormat="1"/>
    <row r="1435" s="41" customFormat="1"/>
    <row r="1436" s="41" customFormat="1"/>
    <row r="1437" s="41" customFormat="1"/>
    <row r="1438" s="41" customFormat="1"/>
    <row r="1439" s="41" customFormat="1"/>
    <row r="1440" s="41" customFormat="1"/>
    <row r="1441" s="41" customFormat="1"/>
    <row r="1442" s="41" customFormat="1"/>
    <row r="1443" s="41" customFormat="1"/>
    <row r="1444" s="41" customFormat="1"/>
    <row r="1445" s="41" customFormat="1"/>
    <row r="1446" s="41" customFormat="1"/>
    <row r="1447" s="41" customFormat="1"/>
    <row r="1448" s="41" customFormat="1"/>
    <row r="1449" s="41" customFormat="1"/>
    <row r="1450" s="41" customFormat="1"/>
    <row r="1451" s="41" customFormat="1"/>
    <row r="1452" s="41" customFormat="1"/>
    <row r="1453" s="41" customFormat="1"/>
    <row r="1454" s="41" customFormat="1"/>
    <row r="1455" s="41" customFormat="1"/>
    <row r="1456" s="41" customFormat="1"/>
    <row r="1457" s="41" customFormat="1"/>
    <row r="1458" s="41" customFormat="1"/>
    <row r="1459" s="41" customFormat="1"/>
    <row r="1460" s="41" customFormat="1"/>
    <row r="1461" s="41" customFormat="1"/>
    <row r="1462" s="41" customFormat="1"/>
    <row r="1463" s="41" customFormat="1"/>
    <row r="1464" s="41" customFormat="1"/>
    <row r="1465" s="41" customFormat="1"/>
    <row r="1466" s="41" customFormat="1"/>
    <row r="1467" s="41" customFormat="1"/>
    <row r="1468" s="41" customFormat="1"/>
    <row r="1469" s="41" customFormat="1"/>
    <row r="1470" s="41" customFormat="1"/>
    <row r="1471" s="41" customFormat="1"/>
    <row r="1472" s="41" customFormat="1"/>
    <row r="1473" s="41" customFormat="1"/>
    <row r="1474" s="41" customFormat="1"/>
    <row r="1475" s="41" customFormat="1"/>
    <row r="1476" s="41" customFormat="1"/>
    <row r="1477" s="41" customFormat="1"/>
    <row r="1478" s="41" customFormat="1"/>
    <row r="1479" s="41" customFormat="1"/>
    <row r="1480" s="41" customFormat="1"/>
    <row r="1481" s="41" customFormat="1"/>
    <row r="1482" s="41" customFormat="1"/>
    <row r="1483" s="41" customFormat="1"/>
    <row r="1484" s="41" customFormat="1"/>
    <row r="1485" s="41" customFormat="1"/>
    <row r="1486" s="41" customFormat="1"/>
    <row r="1487" s="41" customFormat="1"/>
    <row r="1488" s="41" customFormat="1"/>
    <row r="1489" s="41" customFormat="1"/>
    <row r="1490" s="41" customFormat="1"/>
    <row r="1491" s="41" customFormat="1"/>
    <row r="1492" s="41" customFormat="1"/>
    <row r="1493" s="41" customFormat="1"/>
    <row r="1494" s="41" customFormat="1"/>
    <row r="1495" s="41" customFormat="1"/>
    <row r="1496" s="41" customFormat="1"/>
    <row r="1497" s="41" customFormat="1"/>
    <row r="1498" s="41" customFormat="1"/>
    <row r="1499" s="41" customFormat="1"/>
    <row r="1500" s="41" customFormat="1"/>
    <row r="1501" s="41" customFormat="1"/>
    <row r="1502" s="41" customFormat="1"/>
    <row r="1503" s="41" customFormat="1"/>
    <row r="1504" s="41" customFormat="1"/>
    <row r="1505" s="41" customFormat="1"/>
    <row r="1506" s="41" customFormat="1"/>
    <row r="1507" s="41" customFormat="1"/>
    <row r="1508" s="41" customFormat="1"/>
    <row r="1509" s="41" customFormat="1"/>
    <row r="1510" s="41" customFormat="1"/>
    <row r="1511" s="41" customFormat="1"/>
    <row r="1512" s="41" customFormat="1"/>
    <row r="1513" s="41" customFormat="1"/>
    <row r="1514" s="41" customFormat="1"/>
    <row r="1515" s="41" customFormat="1"/>
    <row r="1516" s="41" customFormat="1"/>
    <row r="1517" s="41" customFormat="1"/>
    <row r="1518" s="41" customFormat="1"/>
    <row r="1519" s="41" customFormat="1"/>
    <row r="1520" s="41" customFormat="1"/>
    <row r="1521" s="41" customFormat="1"/>
    <row r="1522" s="41" customFormat="1"/>
    <row r="1523" s="41" customFormat="1"/>
    <row r="1524" s="41" customFormat="1"/>
    <row r="1525" s="41" customFormat="1"/>
    <row r="1526" s="41" customFormat="1"/>
    <row r="1527" s="41" customFormat="1"/>
    <row r="1528" s="41" customFormat="1"/>
    <row r="1529" s="41" customFormat="1"/>
    <row r="1530" s="41" customFormat="1"/>
    <row r="1531" s="41" customFormat="1"/>
    <row r="1532" s="41" customFormat="1"/>
    <row r="1533" s="41" customFormat="1"/>
    <row r="1534" s="41" customFormat="1"/>
    <row r="1535" s="41" customFormat="1"/>
    <row r="1536" s="41" customFormat="1"/>
    <row r="1537" s="41" customFormat="1"/>
    <row r="1538" s="41" customFormat="1"/>
    <row r="1539" s="41" customFormat="1"/>
    <row r="1540" s="41" customFormat="1"/>
    <row r="1541" s="41" customFormat="1"/>
    <row r="1542" s="41" customFormat="1"/>
    <row r="1543" s="41" customFormat="1"/>
    <row r="1544" s="41" customFormat="1"/>
    <row r="1545" s="41" customFormat="1"/>
    <row r="1546" s="41" customFormat="1"/>
    <row r="1547" s="41" customFormat="1"/>
    <row r="1548" s="41" customFormat="1"/>
    <row r="1549" s="41" customFormat="1"/>
    <row r="1550" s="41" customFormat="1"/>
    <row r="1551" s="41" customFormat="1"/>
    <row r="1552" s="41" customFormat="1"/>
    <row r="1553" s="41" customFormat="1"/>
    <row r="1554" s="41" customFormat="1"/>
    <row r="1555" s="41" customFormat="1"/>
    <row r="1556" s="41" customFormat="1"/>
    <row r="1557" s="41" customFormat="1"/>
    <row r="1558" s="41" customFormat="1"/>
    <row r="1559" s="41" customFormat="1"/>
    <row r="1560" s="41" customFormat="1"/>
    <row r="1561" s="41" customFormat="1"/>
    <row r="1562" s="41" customFormat="1"/>
    <row r="1563" s="41" customFormat="1"/>
    <row r="1564" s="41" customFormat="1"/>
    <row r="1565" s="41" customFormat="1"/>
    <row r="1566" s="41" customFormat="1"/>
    <row r="1567" s="41" customFormat="1"/>
    <row r="1568" s="41" customFormat="1"/>
    <row r="1569" s="41" customFormat="1"/>
    <row r="1570" s="41" customFormat="1"/>
    <row r="1571" s="41" customFormat="1"/>
    <row r="1572" s="41" customFormat="1"/>
    <row r="1573" s="41" customFormat="1"/>
    <row r="1574" s="41" customFormat="1"/>
    <row r="1575" s="41" customFormat="1"/>
    <row r="1576" s="41" customFormat="1"/>
    <row r="1577" s="41" customFormat="1"/>
    <row r="1578" s="41" customFormat="1"/>
    <row r="1579" s="41" customFormat="1"/>
    <row r="1580" s="41" customFormat="1"/>
    <row r="1581" s="41" customFormat="1"/>
    <row r="1582" s="41" customFormat="1"/>
    <row r="1583" s="41" customFormat="1"/>
    <row r="1584" s="41" customFormat="1"/>
    <row r="1585" s="41" customFormat="1"/>
    <row r="1586" s="41" customFormat="1"/>
    <row r="1587" s="41" customFormat="1"/>
    <row r="1588" s="41" customFormat="1"/>
    <row r="1589" s="41" customFormat="1"/>
    <row r="1590" s="41" customFormat="1"/>
    <row r="1591" s="41" customFormat="1"/>
    <row r="1592" s="41" customFormat="1"/>
    <row r="1593" s="41" customFormat="1"/>
    <row r="1594" s="41" customFormat="1"/>
    <row r="1595" s="41" customFormat="1"/>
    <row r="1596" s="41" customFormat="1"/>
    <row r="1597" s="41" customFormat="1"/>
    <row r="1598" s="41" customFormat="1"/>
    <row r="1599" s="41" customFormat="1"/>
    <row r="1600" s="41" customFormat="1"/>
    <row r="1601" s="41" customFormat="1"/>
    <row r="1602" s="41" customFormat="1"/>
    <row r="1603" s="41" customFormat="1"/>
    <row r="1604" s="41" customFormat="1"/>
    <row r="1605" s="41" customFormat="1"/>
    <row r="1606" s="41" customFormat="1"/>
    <row r="1607" s="41" customFormat="1"/>
    <row r="1608" s="41" customFormat="1"/>
    <row r="1609" s="41" customFormat="1"/>
    <row r="1610" s="41" customFormat="1"/>
    <row r="1611" s="41" customFormat="1"/>
    <row r="1612" s="41" customFormat="1"/>
    <row r="1613" s="41" customFormat="1"/>
    <row r="1614" s="41" customFormat="1"/>
    <row r="1615" s="41" customFormat="1"/>
    <row r="1616" s="41" customFormat="1"/>
    <row r="1617" s="41" customFormat="1"/>
    <row r="1618" s="41" customFormat="1"/>
    <row r="1619" s="41" customFormat="1"/>
    <row r="1620" s="41" customFormat="1"/>
    <row r="1621" s="41" customFormat="1"/>
    <row r="1622" s="41" customFormat="1"/>
    <row r="1623" s="41" customFormat="1"/>
    <row r="1624" s="41" customFormat="1"/>
    <row r="1625" s="41" customFormat="1"/>
    <row r="1626" s="41" customFormat="1"/>
    <row r="1627" s="41" customFormat="1"/>
    <row r="1628" s="41" customFormat="1"/>
    <row r="1629" s="41" customFormat="1"/>
    <row r="1630" s="41" customFormat="1"/>
    <row r="1631" s="41" customFormat="1"/>
    <row r="1632" s="41" customFormat="1"/>
    <row r="1633" s="41" customFormat="1"/>
    <row r="1634" s="41" customFormat="1"/>
    <row r="1635" s="41" customFormat="1"/>
    <row r="1636" s="41" customFormat="1"/>
    <row r="1637" s="41" customFormat="1"/>
    <row r="1638" s="41" customFormat="1"/>
    <row r="1639" s="41" customFormat="1"/>
    <row r="1640" s="41" customFormat="1"/>
    <row r="1641" s="41" customFormat="1"/>
    <row r="1642" s="41" customFormat="1"/>
    <row r="1643" s="41" customFormat="1"/>
    <row r="1644" s="41" customFormat="1"/>
    <row r="1645" s="41" customFormat="1"/>
    <row r="1646" s="41" customFormat="1"/>
    <row r="1647" s="41" customFormat="1"/>
    <row r="1648" s="41" customFormat="1"/>
    <row r="1649" s="41" customFormat="1"/>
    <row r="1650" s="41" customFormat="1"/>
    <row r="1651" s="41" customFormat="1"/>
    <row r="1652" s="41" customFormat="1"/>
    <row r="1653" s="41" customFormat="1"/>
    <row r="1654" s="41" customFormat="1"/>
    <row r="1655" s="41" customFormat="1"/>
    <row r="1656" s="41" customFormat="1"/>
    <row r="1657" s="41" customFormat="1"/>
    <row r="1658" s="41" customFormat="1"/>
    <row r="1659" s="41" customFormat="1"/>
    <row r="1660" s="41" customFormat="1"/>
    <row r="1661" s="41" customFormat="1"/>
    <row r="1662" s="41" customFormat="1"/>
    <row r="1663" s="41" customFormat="1"/>
    <row r="1664" s="41" customFormat="1"/>
    <row r="1665" s="41" customFormat="1"/>
    <row r="1666" s="41" customFormat="1"/>
    <row r="1667" s="41" customFormat="1"/>
    <row r="1668" s="41" customFormat="1"/>
    <row r="1669" s="41" customFormat="1"/>
    <row r="1670" s="41" customFormat="1"/>
    <row r="1671" s="41" customFormat="1"/>
    <row r="1672" s="41" customFormat="1"/>
    <row r="1673" s="41" customFormat="1"/>
    <row r="1674" s="41" customFormat="1"/>
    <row r="1675" s="41" customFormat="1"/>
    <row r="1676" s="41" customFormat="1"/>
    <row r="1677" s="41" customFormat="1"/>
    <row r="1678" s="41" customFormat="1"/>
    <row r="1679" s="41" customFormat="1"/>
    <row r="1680" s="41" customFormat="1"/>
    <row r="1681" s="41" customFormat="1"/>
    <row r="1682" s="41" customFormat="1"/>
    <row r="1683" s="41" customFormat="1"/>
    <row r="1684" s="41" customFormat="1"/>
    <row r="1685" s="41" customFormat="1"/>
    <row r="1686" s="41" customFormat="1"/>
    <row r="1687" s="41" customFormat="1"/>
    <row r="1688" s="41" customFormat="1"/>
    <row r="1689" s="41" customFormat="1"/>
    <row r="1690" s="41" customFormat="1"/>
    <row r="1691" s="41" customFormat="1"/>
    <row r="1692" s="41" customFormat="1"/>
    <row r="1693" s="41" customFormat="1"/>
    <row r="1694" s="41" customFormat="1"/>
    <row r="1695" s="41" customFormat="1"/>
    <row r="1696" s="41" customFormat="1"/>
    <row r="1697" s="41" customFormat="1"/>
    <row r="1698" s="41" customFormat="1"/>
    <row r="1699" s="41" customFormat="1"/>
    <row r="1700" s="41" customFormat="1"/>
    <row r="1701" s="41" customFormat="1"/>
    <row r="1702" s="41" customFormat="1"/>
    <row r="1703" s="41" customFormat="1"/>
    <row r="1704" s="41" customFormat="1"/>
    <row r="1705" s="41" customFormat="1"/>
    <row r="1706" s="41" customFormat="1"/>
    <row r="1707" s="41" customFormat="1"/>
    <row r="1708" s="41" customFormat="1"/>
    <row r="1709" s="41" customFormat="1"/>
    <row r="1710" s="41" customFormat="1"/>
    <row r="1711" s="41" customFormat="1"/>
    <row r="1712" s="41" customFormat="1"/>
    <row r="1713" s="41" customFormat="1"/>
    <row r="1714" s="41" customFormat="1"/>
    <row r="1715" s="41" customFormat="1"/>
    <row r="1716" s="41" customFormat="1"/>
    <row r="1717" s="41" customFormat="1"/>
    <row r="1718" s="41" customFormat="1"/>
    <row r="1719" s="41" customFormat="1"/>
    <row r="1720" s="41" customFormat="1"/>
    <row r="1721" s="41" customFormat="1"/>
    <row r="1722" s="41" customFormat="1"/>
    <row r="1723" s="41" customFormat="1"/>
    <row r="1724" s="41" customFormat="1"/>
    <row r="1725" s="41" customFormat="1"/>
    <row r="1726" s="41" customFormat="1"/>
    <row r="1727" s="41" customFormat="1"/>
    <row r="1728" s="41" customFormat="1"/>
    <row r="1729" s="41" customFormat="1"/>
    <row r="1730" s="41" customFormat="1"/>
    <row r="1731" s="41" customFormat="1"/>
    <row r="1732" s="41" customFormat="1"/>
    <row r="1733" s="41" customFormat="1"/>
    <row r="1734" s="41" customFormat="1"/>
    <row r="1735" s="41" customFormat="1"/>
    <row r="1736" s="41" customFormat="1"/>
    <row r="1737" s="41" customFormat="1"/>
    <row r="1738" s="41" customFormat="1"/>
    <row r="1739" s="41" customFormat="1"/>
    <row r="1740" s="41" customFormat="1"/>
    <row r="1741" s="41" customFormat="1"/>
    <row r="1742" s="41" customFormat="1"/>
    <row r="1743" s="41" customFormat="1"/>
    <row r="1744" s="41" customFormat="1"/>
    <row r="1745" s="41" customFormat="1"/>
    <row r="1746" s="41" customFormat="1"/>
    <row r="1747" s="41" customFormat="1"/>
    <row r="1748" s="41" customFormat="1"/>
    <row r="1749" s="41" customFormat="1"/>
    <row r="1750" s="41" customFormat="1"/>
    <row r="1751" s="41" customFormat="1"/>
    <row r="1752" s="41" customFormat="1"/>
    <row r="1753" s="41" customFormat="1"/>
    <row r="1754" s="41" customFormat="1"/>
    <row r="1755" s="41" customFormat="1"/>
    <row r="1756" s="41" customFormat="1"/>
    <row r="1757" s="41" customFormat="1"/>
    <row r="1758" s="41" customFormat="1"/>
    <row r="1759" s="41" customFormat="1"/>
    <row r="1760" s="41" customFormat="1"/>
    <row r="1761" s="41" customFormat="1"/>
    <row r="1762" s="41" customFormat="1"/>
    <row r="1763" s="41" customFormat="1"/>
    <row r="1764" s="41" customFormat="1"/>
    <row r="1765" s="41" customFormat="1"/>
    <row r="1766" s="41" customFormat="1"/>
    <row r="1767" s="41" customFormat="1"/>
    <row r="1768" s="41" customFormat="1"/>
    <row r="1769" s="41" customFormat="1"/>
    <row r="1770" s="41" customFormat="1"/>
    <row r="1771" s="41" customFormat="1"/>
    <row r="1772" s="41" customFormat="1"/>
    <row r="1773" s="41" customFormat="1"/>
    <row r="1774" s="41" customFormat="1"/>
    <row r="1775" s="41" customFormat="1"/>
    <row r="1776" s="41" customFormat="1"/>
    <row r="1777" s="41" customFormat="1"/>
    <row r="1778" s="41" customFormat="1"/>
    <row r="1779" s="41" customFormat="1"/>
    <row r="1780" s="41" customFormat="1"/>
    <row r="1781" s="41" customFormat="1"/>
    <row r="1782" s="41" customFormat="1"/>
    <row r="1783" s="41" customFormat="1"/>
    <row r="1784" s="41" customFormat="1"/>
    <row r="1785" s="41" customFormat="1"/>
    <row r="1786" s="41" customFormat="1"/>
    <row r="1787" s="41" customFormat="1"/>
    <row r="1788" s="41" customFormat="1"/>
    <row r="1789" s="41" customFormat="1"/>
    <row r="1790" s="41" customFormat="1"/>
    <row r="1791" s="41" customFormat="1"/>
    <row r="1792" s="41" customFormat="1"/>
    <row r="1793" s="41" customFormat="1"/>
    <row r="1794" s="41" customFormat="1"/>
    <row r="1795" s="41" customFormat="1"/>
    <row r="1796" s="41" customFormat="1"/>
    <row r="1797" s="41" customFormat="1"/>
    <row r="1798" s="41" customFormat="1"/>
    <row r="1799" s="41" customFormat="1"/>
    <row r="1800" s="41" customFormat="1"/>
    <row r="1801" s="41" customFormat="1"/>
    <row r="1802" s="41" customFormat="1"/>
    <row r="1803" s="41" customFormat="1"/>
    <row r="1804" s="41" customFormat="1"/>
    <row r="1805" s="41" customFormat="1"/>
    <row r="1806" s="41" customFormat="1"/>
    <row r="1807" s="41" customFormat="1"/>
    <row r="1808" s="41" customFormat="1"/>
    <row r="1809" s="41" customFormat="1"/>
    <row r="1810" s="41" customFormat="1"/>
    <row r="1811" s="41" customFormat="1"/>
    <row r="1812" s="41" customFormat="1"/>
    <row r="1813" s="41" customFormat="1"/>
    <row r="1814" s="41" customFormat="1"/>
    <row r="1815" s="41" customFormat="1"/>
    <row r="1816" s="41" customFormat="1"/>
    <row r="1817" s="41" customFormat="1"/>
    <row r="1818" s="41" customFormat="1"/>
    <row r="1819" s="41" customFormat="1"/>
    <row r="1820" s="41" customFormat="1"/>
    <row r="1821" s="41" customFormat="1"/>
    <row r="1822" s="41" customFormat="1"/>
    <row r="1823" s="41" customFormat="1"/>
    <row r="1824" s="41" customFormat="1"/>
    <row r="1825" s="41" customFormat="1"/>
    <row r="1826" s="41" customFormat="1"/>
    <row r="1827" s="41" customFormat="1"/>
    <row r="1828" s="41" customFormat="1"/>
    <row r="1829" s="41" customFormat="1"/>
    <row r="1830" s="41" customFormat="1"/>
    <row r="1831" s="41" customFormat="1"/>
    <row r="1832" s="41" customFormat="1"/>
    <row r="1833" s="41" customFormat="1"/>
    <row r="1834" s="41" customFormat="1"/>
    <row r="1835" s="41" customFormat="1"/>
    <row r="1836" s="41" customFormat="1"/>
    <row r="1837" s="41" customFormat="1"/>
    <row r="1838" s="41" customFormat="1"/>
    <row r="1839" s="41" customFormat="1"/>
    <row r="1840" s="41" customFormat="1"/>
    <row r="1841" s="41" customFormat="1"/>
    <row r="1842" s="41" customFormat="1"/>
    <row r="1843" s="41" customFormat="1"/>
    <row r="1844" s="41" customFormat="1"/>
    <row r="1845" s="41" customFormat="1"/>
    <row r="1846" s="41" customFormat="1"/>
    <row r="1847" s="41" customFormat="1"/>
    <row r="1848" s="41" customFormat="1"/>
    <row r="1849" s="41" customFormat="1"/>
    <row r="1850" s="41" customFormat="1"/>
    <row r="1851" s="41" customFormat="1"/>
    <row r="1852" s="41" customFormat="1"/>
    <row r="1853" s="41" customFormat="1"/>
    <row r="1854" s="41" customFormat="1"/>
    <row r="1855" s="41" customFormat="1"/>
    <row r="1856" s="41" customFormat="1"/>
    <row r="1857" s="41" customFormat="1"/>
    <row r="1858" s="41" customFormat="1"/>
    <row r="1859" s="41" customFormat="1"/>
    <row r="1860" s="41" customFormat="1"/>
    <row r="1861" s="41" customFormat="1"/>
    <row r="1862" s="41" customFormat="1"/>
    <row r="1863" s="41" customFormat="1"/>
    <row r="1864" s="41" customFormat="1"/>
    <row r="1865" s="41" customFormat="1"/>
    <row r="1866" s="41" customFormat="1"/>
    <row r="1867" s="41" customFormat="1"/>
    <row r="1868" s="41" customFormat="1"/>
    <row r="1869" s="41" customFormat="1"/>
    <row r="1870" s="41" customFormat="1"/>
    <row r="1871" s="41" customFormat="1"/>
    <row r="1872" s="41" customFormat="1"/>
    <row r="1873" s="41" customFormat="1"/>
    <row r="1874" s="41" customFormat="1"/>
    <row r="1875" s="41" customFormat="1"/>
    <row r="1876" s="41" customFormat="1"/>
    <row r="1877" s="41" customFormat="1"/>
    <row r="1878" s="41" customFormat="1"/>
    <row r="1879" s="41" customFormat="1"/>
    <row r="1880" s="41" customFormat="1"/>
    <row r="1881" s="41" customFormat="1"/>
    <row r="1882" s="41" customFormat="1"/>
    <row r="1883" s="41" customFormat="1"/>
    <row r="1884" s="41" customFormat="1"/>
    <row r="1885" s="41" customFormat="1"/>
    <row r="1886" s="41" customFormat="1"/>
    <row r="1887" s="41" customFormat="1"/>
    <row r="1888" s="41" customFormat="1"/>
    <row r="1889" s="41" customFormat="1"/>
    <row r="1890" s="41" customFormat="1"/>
    <row r="1891" s="41" customFormat="1"/>
    <row r="1892" s="41" customFormat="1"/>
    <row r="1893" s="41" customFormat="1"/>
    <row r="1894" s="41" customFormat="1"/>
    <row r="1895" s="41" customFormat="1"/>
    <row r="1896" s="41" customFormat="1"/>
    <row r="1897" s="41" customFormat="1"/>
    <row r="1898" s="41" customFormat="1"/>
    <row r="1899" s="41" customFormat="1"/>
    <row r="1900" s="41" customFormat="1"/>
    <row r="1901" s="41" customFormat="1"/>
    <row r="1902" s="41" customFormat="1"/>
    <row r="1903" s="41" customFormat="1"/>
    <row r="1904" s="41" customFormat="1"/>
    <row r="1905" s="41" customFormat="1"/>
    <row r="1906" s="41" customFormat="1"/>
    <row r="1907" s="41" customFormat="1"/>
    <row r="1908" s="41" customFormat="1"/>
    <row r="1909" s="41" customFormat="1"/>
    <row r="1910" s="41" customFormat="1"/>
    <row r="1911" s="41" customFormat="1"/>
    <row r="1912" s="41" customFormat="1"/>
    <row r="1913" s="41" customFormat="1"/>
    <row r="1914" s="41" customFormat="1"/>
    <row r="1915" s="41" customFormat="1"/>
    <row r="1916" s="41" customFormat="1"/>
    <row r="1917" s="41" customFormat="1"/>
    <row r="1918" s="41" customFormat="1"/>
    <row r="1919" s="41" customFormat="1"/>
    <row r="1920" s="41" customFormat="1"/>
    <row r="1921" s="41" customFormat="1"/>
    <row r="1922" s="41" customFormat="1"/>
    <row r="1923" s="41" customFormat="1"/>
    <row r="1924" s="41" customFormat="1"/>
    <row r="1925" s="41" customFormat="1"/>
    <row r="1926" s="41" customFormat="1"/>
    <row r="1927" s="41" customFormat="1"/>
    <row r="1928" s="41" customFormat="1"/>
    <row r="1929" s="41" customFormat="1"/>
    <row r="1930" s="41" customFormat="1"/>
    <row r="1931" s="41" customFormat="1"/>
    <row r="1932" s="41" customFormat="1"/>
    <row r="1933" s="41" customFormat="1"/>
    <row r="1934" s="41" customFormat="1"/>
    <row r="1935" s="41" customFormat="1"/>
    <row r="1936" s="41" customFormat="1"/>
    <row r="1937" s="41" customFormat="1"/>
    <row r="1938" s="41" customFormat="1"/>
    <row r="1939" s="41" customFormat="1"/>
    <row r="1940" s="41" customFormat="1"/>
    <row r="1941" s="41" customFormat="1"/>
    <row r="1942" s="41" customFormat="1"/>
    <row r="1943" s="41" customFormat="1"/>
    <row r="1944" s="41" customFormat="1"/>
    <row r="1945" s="41" customFormat="1"/>
    <row r="1946" s="41" customFormat="1"/>
    <row r="1947" s="41" customFormat="1"/>
    <row r="1948" s="41" customFormat="1"/>
    <row r="1949" s="41" customFormat="1"/>
    <row r="1950" s="41" customFormat="1"/>
    <row r="1951" s="41" customFormat="1"/>
    <row r="1952" s="41" customFormat="1"/>
    <row r="1953" s="41" customFormat="1"/>
    <row r="1954" s="41" customFormat="1"/>
    <row r="1955" s="41" customFormat="1"/>
    <row r="1956" s="41" customFormat="1"/>
    <row r="1957" s="41" customFormat="1"/>
    <row r="1958" s="41" customFormat="1"/>
    <row r="1959" s="41" customFormat="1"/>
    <row r="1960" s="41" customFormat="1"/>
    <row r="1961" s="41" customFormat="1"/>
    <row r="1962" s="41" customFormat="1"/>
    <row r="1963" s="41" customFormat="1"/>
    <row r="1964" s="41" customFormat="1"/>
    <row r="1965" s="41" customFormat="1"/>
    <row r="1966" s="41" customFormat="1"/>
    <row r="1967" s="41" customFormat="1"/>
    <row r="1968" s="41" customFormat="1"/>
    <row r="1969" s="41" customFormat="1"/>
    <row r="1970" s="41" customFormat="1"/>
    <row r="1971" s="41" customFormat="1"/>
    <row r="1972" s="41" customFormat="1"/>
    <row r="1973" s="41" customFormat="1"/>
    <row r="1974" s="41" customFormat="1"/>
    <row r="1975" s="41" customFormat="1"/>
    <row r="1976" s="41" customFormat="1"/>
    <row r="1977" s="41" customFormat="1"/>
    <row r="1978" s="41" customFormat="1"/>
    <row r="1979" s="41" customFormat="1"/>
    <row r="1980" s="41" customFormat="1"/>
    <row r="1981" s="41" customFormat="1"/>
    <row r="1982" s="41" customFormat="1"/>
    <row r="1983" s="41" customFormat="1"/>
    <row r="1984" s="41" customFormat="1"/>
    <row r="1985" s="41" customFormat="1"/>
    <row r="1986" s="41" customFormat="1"/>
    <row r="1987" s="41" customFormat="1"/>
    <row r="1988" s="41" customFormat="1"/>
    <row r="1989" s="41" customFormat="1"/>
    <row r="1990" s="41" customFormat="1"/>
    <row r="1991" s="41" customFormat="1"/>
    <row r="1992" s="41" customFormat="1"/>
    <row r="1993" s="41" customFormat="1"/>
    <row r="1994" s="41" customFormat="1"/>
    <row r="1995" s="41" customFormat="1"/>
    <row r="1996" s="41" customFormat="1"/>
    <row r="1997" s="41" customFormat="1"/>
    <row r="1998" s="41" customFormat="1"/>
    <row r="1999" s="41" customFormat="1"/>
    <row r="2000" s="41" customFormat="1"/>
    <row r="2001" s="41" customFormat="1"/>
    <row r="2002" s="41" customFormat="1"/>
    <row r="2003" s="41" customFormat="1"/>
    <row r="2004" s="41" customFormat="1"/>
    <row r="2005" s="41" customFormat="1"/>
    <row r="2006" s="41" customFormat="1"/>
    <row r="2007" s="41" customFormat="1"/>
    <row r="2008" s="41" customFormat="1"/>
    <row r="2009" s="41" customFormat="1"/>
    <row r="2010" s="41" customFormat="1"/>
    <row r="2011" s="41" customFormat="1"/>
    <row r="2012" s="41" customFormat="1"/>
    <row r="2013" s="41" customFormat="1"/>
    <row r="2014" s="41" customFormat="1"/>
    <row r="2015" s="41" customFormat="1"/>
    <row r="2016" s="41" customFormat="1"/>
    <row r="2017" s="41" customFormat="1"/>
    <row r="2018" s="41" customFormat="1"/>
    <row r="2019" s="41" customFormat="1"/>
    <row r="2020" s="41" customFormat="1"/>
    <row r="2021" s="41" customFormat="1"/>
    <row r="2022" s="41" customFormat="1"/>
    <row r="2023" s="41" customFormat="1"/>
    <row r="2024" s="41" customFormat="1"/>
    <row r="2025" s="41" customFormat="1"/>
    <row r="2026" s="41" customFormat="1"/>
    <row r="2027" s="41" customFormat="1"/>
    <row r="2028" s="41" customFormat="1"/>
    <row r="2029" s="41" customFormat="1"/>
    <row r="2030" s="41" customFormat="1"/>
    <row r="2031" s="41" customFormat="1"/>
    <row r="2032" s="41" customFormat="1"/>
    <row r="2033" s="41" customFormat="1"/>
    <row r="2034" s="41" customFormat="1"/>
    <row r="2035" s="41" customFormat="1"/>
    <row r="2036" s="41" customFormat="1"/>
    <row r="2037" s="41" customFormat="1"/>
    <row r="2038" s="41" customFormat="1"/>
    <row r="2039" s="41" customFormat="1"/>
    <row r="2040" s="41" customFormat="1"/>
    <row r="2041" s="41" customFormat="1"/>
    <row r="2042" s="41" customFormat="1"/>
    <row r="2043" s="41" customFormat="1"/>
    <row r="2044" s="41" customFormat="1"/>
    <row r="2045" s="41" customFormat="1"/>
    <row r="2046" s="41" customFormat="1"/>
    <row r="2047" s="41" customFormat="1"/>
    <row r="2048" s="41" customFormat="1"/>
    <row r="2049" s="41" customFormat="1"/>
    <row r="2050" s="41" customFormat="1"/>
    <row r="2051" s="41" customFormat="1"/>
    <row r="2052" s="41" customFormat="1"/>
    <row r="2053" s="41" customFormat="1"/>
    <row r="2054" s="41" customFormat="1"/>
    <row r="2055" s="41" customFormat="1"/>
    <row r="2056" s="41" customFormat="1"/>
    <row r="2057" s="41" customFormat="1"/>
    <row r="2058" s="41" customFormat="1"/>
    <row r="2059" s="41" customFormat="1"/>
    <row r="2060" s="41" customFormat="1"/>
    <row r="2061" s="41" customFormat="1"/>
    <row r="2062" s="41" customFormat="1"/>
    <row r="2063" s="41" customFormat="1"/>
    <row r="2064" s="41" customFormat="1"/>
    <row r="2065" s="41" customFormat="1"/>
    <row r="2066" s="41" customFormat="1"/>
    <row r="2067" s="41" customFormat="1"/>
    <row r="2068" s="41" customFormat="1"/>
    <row r="2069" s="41" customFormat="1"/>
    <row r="2070" s="41" customFormat="1"/>
    <row r="2071" s="41" customFormat="1"/>
    <row r="2072" s="41" customFormat="1"/>
    <row r="2073" s="41" customFormat="1"/>
    <row r="2074" s="41" customFormat="1"/>
    <row r="2075" s="41" customFormat="1"/>
    <row r="2076" s="41" customFormat="1"/>
    <row r="2077" s="41" customFormat="1"/>
    <row r="2078" s="41" customFormat="1"/>
    <row r="2079" s="41" customFormat="1"/>
    <row r="2080" s="41" customFormat="1"/>
    <row r="2081" s="41" customFormat="1"/>
    <row r="2082" s="41" customFormat="1"/>
    <row r="2083" s="41" customFormat="1"/>
    <row r="2084" s="41" customFormat="1"/>
    <row r="2085" s="41" customFormat="1"/>
    <row r="2086" s="41" customFormat="1"/>
    <row r="2087" s="41" customFormat="1"/>
    <row r="2088" s="41" customFormat="1"/>
    <row r="2089" s="41" customFormat="1"/>
    <row r="2090" s="41" customFormat="1"/>
    <row r="2091" s="41" customFormat="1"/>
    <row r="2092" s="41" customFormat="1"/>
    <row r="2093" s="41" customFormat="1"/>
    <row r="2094" s="41" customFormat="1"/>
    <row r="2095" s="41" customFormat="1"/>
    <row r="2096" s="41" customFormat="1"/>
    <row r="2097" s="41" customFormat="1"/>
    <row r="2098" s="41" customFormat="1"/>
    <row r="2099" s="41" customFormat="1"/>
    <row r="2100" s="41" customFormat="1"/>
    <row r="2101" s="41" customFormat="1"/>
    <row r="2102" s="41" customFormat="1"/>
    <row r="2103" s="41" customFormat="1"/>
    <row r="2104" s="41" customFormat="1"/>
    <row r="2105" s="41" customFormat="1"/>
    <row r="2106" s="41" customFormat="1"/>
    <row r="2107" s="41" customFormat="1"/>
    <row r="2108" s="41" customFormat="1"/>
    <row r="2109" s="41" customFormat="1"/>
    <row r="2110" s="41" customFormat="1"/>
    <row r="2111" s="41" customFormat="1"/>
    <row r="2112" s="41" customFormat="1"/>
    <row r="2113" s="41" customFormat="1"/>
    <row r="2114" s="41" customFormat="1"/>
    <row r="2115" s="41" customFormat="1"/>
    <row r="2116" s="41" customFormat="1"/>
    <row r="2117" s="41" customFormat="1"/>
    <row r="2118" s="41" customFormat="1"/>
    <row r="2119" s="41" customFormat="1"/>
    <row r="2120" s="41" customFormat="1"/>
    <row r="2121" s="41" customFormat="1"/>
    <row r="2122" s="41" customFormat="1"/>
    <row r="2123" s="41" customFormat="1"/>
    <row r="2124" s="41" customFormat="1"/>
    <row r="2125" s="41" customFormat="1"/>
    <row r="2126" s="41" customFormat="1"/>
    <row r="2127" s="41" customFormat="1"/>
    <row r="2128" s="41" customFormat="1"/>
    <row r="2129" s="41" customFormat="1"/>
    <row r="2130" s="41" customFormat="1"/>
    <row r="2131" s="41" customFormat="1"/>
    <row r="2132" s="41" customFormat="1"/>
    <row r="2133" s="41" customFormat="1"/>
    <row r="2134" s="41" customFormat="1"/>
    <row r="2135" s="41" customFormat="1"/>
    <row r="2136" s="41" customFormat="1"/>
    <row r="2137" s="41" customFormat="1"/>
    <row r="2138" s="41" customFormat="1"/>
    <row r="2139" s="41" customFormat="1"/>
    <row r="2140" s="41" customFormat="1"/>
    <row r="2141" s="41" customFormat="1"/>
    <row r="2142" s="41" customFormat="1"/>
    <row r="2143" s="41" customFormat="1"/>
    <row r="2144" s="41" customFormat="1"/>
    <row r="2145" s="41" customFormat="1"/>
    <row r="2146" s="41" customFormat="1"/>
    <row r="2147" s="41" customFormat="1"/>
    <row r="2148" s="41" customFormat="1"/>
    <row r="2149" s="41" customFormat="1"/>
    <row r="2150" s="41" customFormat="1"/>
    <row r="2151" s="41" customFormat="1"/>
    <row r="2152" s="41" customFormat="1"/>
    <row r="2153" s="41" customFormat="1"/>
    <row r="2154" s="41" customFormat="1"/>
    <row r="2155" s="41" customFormat="1"/>
    <row r="2156" s="41" customFormat="1"/>
    <row r="2157" s="41" customFormat="1"/>
    <row r="2158" s="41" customFormat="1"/>
    <row r="2159" s="41" customFormat="1"/>
    <row r="2160" s="41" customFormat="1"/>
    <row r="2161" s="41" customFormat="1"/>
    <row r="2162" s="41" customFormat="1"/>
    <row r="2163" s="41" customFormat="1"/>
    <row r="2164" s="41" customFormat="1"/>
    <row r="2165" s="41" customFormat="1"/>
    <row r="2166" s="41" customFormat="1"/>
    <row r="2167" s="41" customFormat="1"/>
    <row r="2168" s="41" customFormat="1"/>
    <row r="2169" s="41" customFormat="1"/>
    <row r="2170" s="41" customFormat="1"/>
    <row r="2171" s="41" customFormat="1"/>
    <row r="2172" s="41" customFormat="1"/>
    <row r="2173" s="41" customFormat="1"/>
    <row r="2174" s="41" customFormat="1"/>
    <row r="2175" s="41" customFormat="1"/>
    <row r="2176" s="41" customFormat="1"/>
    <row r="2177" s="41" customFormat="1"/>
    <row r="2178" s="41" customFormat="1"/>
    <row r="2179" s="41" customFormat="1"/>
    <row r="2180" s="41" customFormat="1"/>
    <row r="2181" s="41" customFormat="1"/>
    <row r="2182" s="41" customFormat="1"/>
    <row r="2183" s="41" customFormat="1"/>
    <row r="2184" s="41" customFormat="1"/>
    <row r="2185" s="41" customFormat="1"/>
    <row r="2186" s="41" customFormat="1"/>
    <row r="2187" s="41" customFormat="1"/>
    <row r="2188" s="41" customFormat="1"/>
    <row r="2189" s="41" customFormat="1"/>
    <row r="2190" s="41" customFormat="1"/>
    <row r="2191" s="41" customFormat="1"/>
    <row r="2192" s="41" customFormat="1"/>
    <row r="2193" s="41" customFormat="1"/>
    <row r="2194" s="41" customFormat="1"/>
    <row r="2195" s="41" customFormat="1"/>
    <row r="2196" s="41" customFormat="1"/>
    <row r="2197" s="41" customFormat="1"/>
    <row r="2198" s="41" customFormat="1"/>
    <row r="2199" s="41" customFormat="1"/>
    <row r="2200" s="41" customFormat="1"/>
    <row r="2201" s="41" customFormat="1"/>
    <row r="2202" s="41" customFormat="1"/>
    <row r="2203" s="41" customFormat="1"/>
    <row r="2204" s="41" customFormat="1"/>
    <row r="2205" s="41" customFormat="1"/>
    <row r="2206" s="41" customFormat="1"/>
    <row r="2207" s="41" customFormat="1"/>
    <row r="2208" s="41" customFormat="1"/>
    <row r="2209" s="41" customFormat="1"/>
    <row r="2210" s="41" customFormat="1"/>
    <row r="2211" s="41" customFormat="1"/>
    <row r="2212" s="41" customFormat="1"/>
    <row r="2213" s="41" customFormat="1"/>
    <row r="2214" s="41" customFormat="1"/>
    <row r="2215" s="41" customFormat="1"/>
    <row r="2216" s="41" customFormat="1"/>
    <row r="2217" s="41" customFormat="1"/>
    <row r="2218" s="41" customFormat="1"/>
    <row r="2219" s="41" customFormat="1"/>
    <row r="2220" s="41" customFormat="1"/>
    <row r="2221" s="41" customFormat="1"/>
    <row r="2222" s="41" customFormat="1"/>
    <row r="2223" s="41" customFormat="1"/>
    <row r="2224" s="41" customFormat="1"/>
    <row r="2225" s="41" customFormat="1"/>
    <row r="2226" s="41" customFormat="1"/>
    <row r="2227" s="41" customFormat="1"/>
    <row r="2228" s="41" customFormat="1"/>
    <row r="2229" s="41" customFormat="1"/>
    <row r="2230" s="41" customFormat="1"/>
    <row r="2231" s="41" customFormat="1"/>
    <row r="2232" s="41" customFormat="1"/>
    <row r="2233" s="41" customFormat="1"/>
    <row r="2234" s="41" customFormat="1"/>
    <row r="2235" s="41" customFormat="1"/>
    <row r="2236" s="41" customFormat="1"/>
    <row r="2237" s="41" customFormat="1"/>
    <row r="2238" s="41" customFormat="1"/>
    <row r="2239" s="41" customFormat="1"/>
    <row r="2240" s="41" customFormat="1"/>
    <row r="2241" s="41" customFormat="1"/>
    <row r="2242" s="41" customFormat="1"/>
    <row r="2243" s="41" customFormat="1"/>
    <row r="2244" s="41" customFormat="1"/>
    <row r="2245" s="41" customFormat="1"/>
    <row r="2246" s="41" customFormat="1"/>
    <row r="2247" s="41" customFormat="1"/>
    <row r="2248" s="41" customFormat="1"/>
    <row r="2249" s="41" customFormat="1"/>
    <row r="2250" s="41" customFormat="1"/>
    <row r="2251" s="41" customFormat="1"/>
    <row r="2252" s="41" customFormat="1"/>
    <row r="2253" s="41" customFormat="1"/>
    <row r="2254" s="41" customFormat="1"/>
    <row r="2255" s="41" customFormat="1"/>
    <row r="2256" s="41" customFormat="1"/>
    <row r="2257" s="41" customFormat="1"/>
    <row r="2258" s="41" customFormat="1"/>
    <row r="2259" s="41" customFormat="1"/>
    <row r="2260" s="41" customFormat="1"/>
    <row r="2261" s="41" customFormat="1"/>
    <row r="2262" s="41" customFormat="1"/>
    <row r="2263" s="41" customFormat="1"/>
    <row r="2264" s="41" customFormat="1"/>
    <row r="2265" s="41" customFormat="1"/>
    <row r="2266" s="41" customFormat="1"/>
    <row r="2267" s="41" customFormat="1"/>
    <row r="2268" s="41" customFormat="1"/>
    <row r="2269" s="41" customFormat="1"/>
    <row r="2270" s="41" customFormat="1"/>
    <row r="2271" s="41" customFormat="1"/>
    <row r="2272" s="41" customFormat="1"/>
    <row r="2273" s="41" customFormat="1"/>
    <row r="2274" s="41" customFormat="1"/>
    <row r="2275" s="41" customFormat="1"/>
    <row r="2276" s="41" customFormat="1"/>
    <row r="2277" s="41" customFormat="1"/>
    <row r="2278" s="41" customFormat="1"/>
    <row r="2279" s="41" customFormat="1"/>
    <row r="2280" s="41" customFormat="1"/>
    <row r="2281" s="41" customFormat="1"/>
    <row r="2282" s="41" customFormat="1"/>
    <row r="2283" s="41" customFormat="1"/>
    <row r="2284" s="41" customFormat="1"/>
    <row r="2285" s="41" customFormat="1"/>
    <row r="2286" s="41" customFormat="1"/>
    <row r="2287" s="41" customFormat="1"/>
    <row r="2288" s="41" customFormat="1"/>
    <row r="2289" s="41" customFormat="1"/>
    <row r="2290" s="41" customFormat="1"/>
    <row r="2291" s="41" customFormat="1"/>
    <row r="2292" s="41" customFormat="1"/>
    <row r="2293" s="41" customFormat="1"/>
    <row r="2294" s="41" customFormat="1"/>
    <row r="2295" s="41" customFormat="1"/>
    <row r="2296" s="41" customFormat="1"/>
    <row r="2297" s="41" customFormat="1"/>
    <row r="2298" s="41" customFormat="1"/>
    <row r="2299" s="41" customFormat="1"/>
    <row r="2300" s="41" customFormat="1"/>
    <row r="2301" s="41" customFormat="1"/>
    <row r="2302" s="41" customFormat="1"/>
    <row r="2303" s="41" customFormat="1"/>
    <row r="2304" s="41" customFormat="1"/>
    <row r="2305" s="41" customFormat="1"/>
    <row r="2306" s="41" customFormat="1"/>
    <row r="2307" s="41" customFormat="1"/>
    <row r="2308" s="41" customFormat="1"/>
    <row r="2309" s="41" customFormat="1"/>
    <row r="2310" s="41" customFormat="1"/>
    <row r="2311" s="41" customFormat="1"/>
    <row r="2312" s="41" customFormat="1"/>
    <row r="2313" s="41" customFormat="1"/>
    <row r="2314" s="41" customFormat="1"/>
    <row r="2315" s="41" customFormat="1"/>
    <row r="2316" s="41" customFormat="1"/>
    <row r="2317" s="41" customFormat="1"/>
    <row r="2318" s="41" customFormat="1"/>
    <row r="2319" s="41" customFormat="1"/>
    <row r="2320" s="41" customFormat="1"/>
    <row r="2321" s="41" customFormat="1"/>
    <row r="2322" s="41" customFormat="1"/>
    <row r="2323" s="41" customFormat="1"/>
    <row r="2324" s="41" customFormat="1"/>
    <row r="2325" s="41" customFormat="1"/>
    <row r="2326" s="41" customFormat="1"/>
    <row r="2327" s="41" customFormat="1"/>
    <row r="2328" s="41" customFormat="1"/>
    <row r="2329" s="41" customFormat="1"/>
    <row r="2330" s="41" customFormat="1"/>
    <row r="2331" s="41" customFormat="1"/>
    <row r="2332" s="41" customFormat="1"/>
    <row r="2333" s="41" customFormat="1"/>
    <row r="2334" s="41" customFormat="1"/>
    <row r="2335" s="41" customFormat="1"/>
    <row r="2336" s="41" customFormat="1"/>
    <row r="2337" s="41" customFormat="1"/>
    <row r="2338" s="41" customFormat="1"/>
    <row r="2339" s="41" customFormat="1"/>
    <row r="2340" s="41" customFormat="1"/>
    <row r="2341" s="41" customFormat="1"/>
    <row r="2342" s="41" customFormat="1"/>
    <row r="2343" s="41" customFormat="1"/>
    <row r="2344" s="41" customFormat="1"/>
    <row r="2345" s="41" customFormat="1"/>
    <row r="2346" s="41" customFormat="1"/>
    <row r="2347" s="41" customFormat="1"/>
    <row r="2348" s="41" customFormat="1"/>
    <row r="2349" s="41" customFormat="1"/>
    <row r="2350" s="41" customFormat="1"/>
    <row r="2351" s="41" customFormat="1"/>
    <row r="2352" s="41" customFormat="1"/>
  </sheetData>
  <mergeCells count="10">
    <mergeCell ref="A1:B1"/>
    <mergeCell ref="A2:L2"/>
    <mergeCell ref="C3:D3"/>
    <mergeCell ref="E3:F3"/>
    <mergeCell ref="G3:H3"/>
    <mergeCell ref="I3:J3"/>
    <mergeCell ref="K3:L3"/>
    <mergeCell ref="A45:B45"/>
    <mergeCell ref="A3:A4"/>
    <mergeCell ref="B3:B4"/>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71"/>
  <sheetViews>
    <sheetView topLeftCell="A34" workbookViewId="0">
      <selection activeCell="L15" sqref="L15"/>
    </sheetView>
  </sheetViews>
  <sheetFormatPr defaultColWidth="9" defaultRowHeight="12"/>
  <cols>
    <col min="1" max="1" width="9" style="2"/>
    <col min="2" max="2" width="21.3833333333333" style="2" customWidth="1"/>
    <col min="3" max="3" width="9" style="2"/>
    <col min="4" max="5" width="9.125" style="2" customWidth="1"/>
    <col min="6" max="6" width="11.625" style="2" customWidth="1"/>
    <col min="7" max="7" width="18.7583333333333" style="2" customWidth="1"/>
    <col min="8" max="8" width="11.2583333333333" style="2" customWidth="1"/>
    <col min="9" max="9" width="9" style="2"/>
    <col min="10" max="10" width="18" style="2" customWidth="1"/>
    <col min="11" max="11" width="9" style="2"/>
    <col min="12" max="12" width="12.7583333333333" style="2" customWidth="1"/>
    <col min="13" max="13" width="9.125" style="2" customWidth="1"/>
    <col min="14" max="14" width="11.625" style="2" customWidth="1"/>
    <col min="15" max="15" width="12.7583333333333" style="2" customWidth="1"/>
    <col min="16" max="16" width="11.625" style="2" customWidth="1"/>
    <col min="17" max="17" width="14" style="2" customWidth="1"/>
    <col min="18" max="18" width="10.5" style="2" customWidth="1"/>
    <col min="19" max="19" width="9.125" style="2" customWidth="1"/>
    <col min="20" max="16384" width="9" style="2"/>
  </cols>
  <sheetData>
    <row r="1" s="2" customFormat="1" ht="25" customHeight="1" spans="1:2">
      <c r="A1" s="4" t="s">
        <v>1922</v>
      </c>
      <c r="B1" s="4"/>
    </row>
    <row r="2" s="2" customFormat="1" ht="27" customHeight="1" spans="1:19">
      <c r="A2" s="5" t="s">
        <v>1923</v>
      </c>
      <c r="B2" s="5"/>
      <c r="C2" s="5"/>
      <c r="D2" s="5"/>
      <c r="E2" s="5"/>
      <c r="F2" s="5"/>
      <c r="G2" s="5"/>
      <c r="H2" s="5"/>
      <c r="I2" s="5"/>
      <c r="J2" s="5"/>
      <c r="K2" s="5"/>
      <c r="L2" s="5"/>
      <c r="M2" s="5"/>
      <c r="N2" s="5"/>
      <c r="O2" s="5"/>
      <c r="P2" s="5"/>
      <c r="Q2" s="5"/>
      <c r="R2" s="5"/>
      <c r="S2" s="5"/>
    </row>
    <row r="3" s="2" customFormat="1" spans="1:19">
      <c r="A3" s="6" t="s">
        <v>1830</v>
      </c>
      <c r="B3" s="6" t="s">
        <v>1924</v>
      </c>
      <c r="C3" s="6" t="s">
        <v>1925</v>
      </c>
      <c r="D3" s="6"/>
      <c r="E3" s="6"/>
      <c r="F3" s="6" t="s">
        <v>1926</v>
      </c>
      <c r="G3" s="7" t="s">
        <v>1927</v>
      </c>
      <c r="H3" s="6" t="s">
        <v>1928</v>
      </c>
      <c r="I3" s="6" t="s">
        <v>1929</v>
      </c>
      <c r="J3" s="6" t="s">
        <v>1930</v>
      </c>
      <c r="K3" s="6" t="s">
        <v>1931</v>
      </c>
      <c r="L3" s="6" t="s">
        <v>1932</v>
      </c>
      <c r="M3" s="8" t="s">
        <v>1933</v>
      </c>
      <c r="N3" s="6" t="s">
        <v>1934</v>
      </c>
      <c r="O3" s="6" t="s">
        <v>1935</v>
      </c>
      <c r="P3" s="6" t="s">
        <v>1936</v>
      </c>
      <c r="Q3" s="6"/>
      <c r="R3" s="6"/>
      <c r="S3" s="6" t="s">
        <v>1937</v>
      </c>
    </row>
    <row r="4" s="2" customFormat="1" ht="48" spans="1:19">
      <c r="A4" s="6"/>
      <c r="B4" s="6"/>
      <c r="C4" s="8" t="s">
        <v>1938</v>
      </c>
      <c r="D4" s="6" t="s">
        <v>1939</v>
      </c>
      <c r="E4" s="6" t="s">
        <v>1940</v>
      </c>
      <c r="F4" s="6"/>
      <c r="G4" s="7"/>
      <c r="H4" s="6"/>
      <c r="I4" s="6"/>
      <c r="J4" s="6"/>
      <c r="K4" s="6"/>
      <c r="L4" s="6"/>
      <c r="M4" s="12"/>
      <c r="N4" s="6"/>
      <c r="O4" s="6"/>
      <c r="P4" s="6" t="s">
        <v>17</v>
      </c>
      <c r="Q4" s="6" t="s">
        <v>1881</v>
      </c>
      <c r="R4" s="6" t="s">
        <v>1941</v>
      </c>
      <c r="S4" s="6"/>
    </row>
    <row r="5" s="2" customFormat="1" spans="1:19">
      <c r="A5" s="6" t="s">
        <v>1942</v>
      </c>
      <c r="B5" s="6" t="s">
        <v>1943</v>
      </c>
      <c r="C5" s="6" t="s">
        <v>1944</v>
      </c>
      <c r="D5" s="6" t="s">
        <v>1945</v>
      </c>
      <c r="E5" s="6" t="s">
        <v>1946</v>
      </c>
      <c r="F5" s="6" t="s">
        <v>1947</v>
      </c>
      <c r="G5" s="7" t="s">
        <v>1948</v>
      </c>
      <c r="H5" s="6" t="s">
        <v>1949</v>
      </c>
      <c r="I5" s="6" t="s">
        <v>1950</v>
      </c>
      <c r="J5" s="6" t="s">
        <v>1951</v>
      </c>
      <c r="K5" s="6" t="s">
        <v>1952</v>
      </c>
      <c r="L5" s="6" t="s">
        <v>1953</v>
      </c>
      <c r="M5" s="6" t="s">
        <v>1954</v>
      </c>
      <c r="N5" s="6" t="s">
        <v>1955</v>
      </c>
      <c r="O5" s="6" t="s">
        <v>1956</v>
      </c>
      <c r="P5" s="6" t="s">
        <v>1957</v>
      </c>
      <c r="Q5" s="6" t="s">
        <v>1958</v>
      </c>
      <c r="R5" s="6" t="s">
        <v>1959</v>
      </c>
      <c r="S5" s="6" t="s">
        <v>1960</v>
      </c>
    </row>
    <row r="6" s="2" customFormat="1" ht="38" customHeight="1" spans="1:19">
      <c r="A6" s="6"/>
      <c r="B6" s="6"/>
      <c r="C6" s="6"/>
      <c r="D6" s="6"/>
      <c r="E6" s="6"/>
      <c r="F6" s="6"/>
      <c r="G6" s="7"/>
      <c r="H6" s="6"/>
      <c r="I6" s="6"/>
      <c r="J6" s="13">
        <f>SUBTOTAL(109,J7:J371)</f>
        <v>757156.9529</v>
      </c>
      <c r="K6" s="13">
        <f t="shared" ref="K6:R6" si="0">SUBTOTAL(109,K7:K371)</f>
        <v>0</v>
      </c>
      <c r="L6" s="13">
        <f t="shared" si="0"/>
        <v>0</v>
      </c>
      <c r="M6" s="13">
        <f t="shared" si="0"/>
        <v>0</v>
      </c>
      <c r="N6" s="13">
        <f t="shared" si="0"/>
        <v>659019.833354</v>
      </c>
      <c r="O6" s="13">
        <f t="shared" si="0"/>
        <v>549635.255397895</v>
      </c>
      <c r="P6" s="13">
        <f t="shared" si="0"/>
        <v>401339.541373</v>
      </c>
      <c r="Q6" s="13">
        <f t="shared" si="0"/>
        <v>137957.151214895</v>
      </c>
      <c r="R6" s="13">
        <f t="shared" si="0"/>
        <v>10338.56281</v>
      </c>
      <c r="S6" s="6">
        <v>0</v>
      </c>
    </row>
    <row r="7" s="2" customFormat="1" ht="24" spans="1:19">
      <c r="A7" s="9" t="s">
        <v>1961</v>
      </c>
      <c r="B7" s="9" t="s">
        <v>1962</v>
      </c>
      <c r="C7" s="9"/>
      <c r="D7" s="9"/>
      <c r="E7" s="9"/>
      <c r="F7" s="9" t="s">
        <v>1963</v>
      </c>
      <c r="G7" s="10" t="s">
        <v>1964</v>
      </c>
      <c r="H7" s="11" t="s">
        <v>1872</v>
      </c>
      <c r="I7" s="11" t="s">
        <v>129</v>
      </c>
      <c r="J7" s="11">
        <v>2098</v>
      </c>
      <c r="K7" s="9" t="s">
        <v>23</v>
      </c>
      <c r="L7" s="14"/>
      <c r="M7" s="14"/>
      <c r="N7" s="14">
        <v>2098</v>
      </c>
      <c r="O7" s="14">
        <v>2098</v>
      </c>
      <c r="P7" s="14">
        <v>1598</v>
      </c>
      <c r="Q7" s="14">
        <v>500</v>
      </c>
      <c r="R7" s="14">
        <v>0</v>
      </c>
      <c r="S7" s="9"/>
    </row>
    <row r="8" s="2" customFormat="1" ht="24" spans="1:19">
      <c r="A8" s="9" t="s">
        <v>1961</v>
      </c>
      <c r="B8" s="9" t="s">
        <v>1962</v>
      </c>
      <c r="C8" s="9"/>
      <c r="D8" s="9"/>
      <c r="E8" s="9"/>
      <c r="F8" s="9" t="s">
        <v>1963</v>
      </c>
      <c r="G8" s="10" t="s">
        <v>1964</v>
      </c>
      <c r="H8" s="11" t="s">
        <v>1872</v>
      </c>
      <c r="I8" s="11" t="s">
        <v>434</v>
      </c>
      <c r="J8" s="11">
        <v>4157.8</v>
      </c>
      <c r="K8" s="9" t="s">
        <v>23</v>
      </c>
      <c r="L8" s="14"/>
      <c r="M8" s="14"/>
      <c r="N8" s="14">
        <v>0</v>
      </c>
      <c r="O8" s="14">
        <v>0</v>
      </c>
      <c r="P8" s="14">
        <v>0</v>
      </c>
      <c r="Q8" s="14">
        <v>0</v>
      </c>
      <c r="R8" s="14">
        <v>0</v>
      </c>
      <c r="S8" s="9"/>
    </row>
    <row r="9" s="2" customFormat="1" ht="24" spans="1:19">
      <c r="A9" s="9" t="s">
        <v>1961</v>
      </c>
      <c r="B9" s="9" t="s">
        <v>1962</v>
      </c>
      <c r="C9" s="9"/>
      <c r="D9" s="9"/>
      <c r="E9" s="9"/>
      <c r="F9" s="9" t="s">
        <v>1963</v>
      </c>
      <c r="G9" s="10" t="s">
        <v>1964</v>
      </c>
      <c r="H9" s="11" t="s">
        <v>1872</v>
      </c>
      <c r="I9" s="11" t="s">
        <v>1874</v>
      </c>
      <c r="J9" s="11">
        <v>932.2</v>
      </c>
      <c r="K9" s="9" t="s">
        <v>23</v>
      </c>
      <c r="L9" s="14"/>
      <c r="M9" s="14"/>
      <c r="N9" s="14">
        <v>932.2</v>
      </c>
      <c r="O9" s="14">
        <v>573.973698</v>
      </c>
      <c r="P9" s="14">
        <v>236.193698</v>
      </c>
      <c r="Q9" s="14">
        <v>0</v>
      </c>
      <c r="R9" s="14">
        <v>337.78</v>
      </c>
      <c r="S9" s="9"/>
    </row>
    <row r="10" s="2" customFormat="1" ht="24" spans="1:19">
      <c r="A10" s="9" t="s">
        <v>1961</v>
      </c>
      <c r="B10" s="9" t="s">
        <v>1962</v>
      </c>
      <c r="C10" s="9"/>
      <c r="D10" s="9"/>
      <c r="E10" s="9"/>
      <c r="F10" s="9" t="s">
        <v>1963</v>
      </c>
      <c r="G10" s="10" t="s">
        <v>1964</v>
      </c>
      <c r="H10" s="11" t="s">
        <v>1872</v>
      </c>
      <c r="I10" s="11" t="s">
        <v>1875</v>
      </c>
      <c r="J10" s="11">
        <v>685</v>
      </c>
      <c r="K10" s="9" t="s">
        <v>23</v>
      </c>
      <c r="L10" s="14"/>
      <c r="M10" s="14"/>
      <c r="N10" s="14">
        <v>685</v>
      </c>
      <c r="O10" s="14">
        <v>685</v>
      </c>
      <c r="P10" s="14">
        <v>44.419418</v>
      </c>
      <c r="Q10" s="14">
        <v>640.580582</v>
      </c>
      <c r="R10" s="14">
        <v>0</v>
      </c>
      <c r="S10" s="18"/>
    </row>
    <row r="11" s="2" customFormat="1" ht="24" spans="1:19">
      <c r="A11" s="9" t="s">
        <v>1961</v>
      </c>
      <c r="B11" s="9" t="s">
        <v>1962</v>
      </c>
      <c r="C11" s="9"/>
      <c r="D11" s="9"/>
      <c r="E11" s="9"/>
      <c r="F11" s="9" t="s">
        <v>1963</v>
      </c>
      <c r="G11" s="10" t="s">
        <v>1964</v>
      </c>
      <c r="H11" s="11" t="s">
        <v>1872</v>
      </c>
      <c r="I11" s="11" t="s">
        <v>1235</v>
      </c>
      <c r="J11" s="11">
        <v>1856.6</v>
      </c>
      <c r="K11" s="9" t="s">
        <v>23</v>
      </c>
      <c r="L11" s="14"/>
      <c r="M11" s="14"/>
      <c r="N11" s="14">
        <v>1856.6</v>
      </c>
      <c r="O11" s="14">
        <v>1856.6</v>
      </c>
      <c r="P11" s="14">
        <v>242.186343</v>
      </c>
      <c r="Q11" s="14">
        <v>1614.413657</v>
      </c>
      <c r="R11" s="14">
        <v>0</v>
      </c>
      <c r="S11" s="9"/>
    </row>
    <row r="12" s="2" customFormat="1" ht="24" spans="1:19">
      <c r="A12" s="9" t="s">
        <v>1961</v>
      </c>
      <c r="B12" s="9" t="s">
        <v>1962</v>
      </c>
      <c r="C12" s="9"/>
      <c r="D12" s="9"/>
      <c r="E12" s="9"/>
      <c r="F12" s="9" t="s">
        <v>1963</v>
      </c>
      <c r="G12" s="10" t="s">
        <v>1964</v>
      </c>
      <c r="H12" s="11" t="s">
        <v>1872</v>
      </c>
      <c r="I12" s="11" t="s">
        <v>1873</v>
      </c>
      <c r="J12" s="11">
        <v>824.4</v>
      </c>
      <c r="K12" s="9" t="s">
        <v>23</v>
      </c>
      <c r="L12" s="14"/>
      <c r="M12" s="14"/>
      <c r="N12" s="14">
        <v>824.4</v>
      </c>
      <c r="O12" s="14">
        <v>824.4</v>
      </c>
      <c r="P12" s="14">
        <v>751.063142</v>
      </c>
      <c r="Q12" s="14">
        <v>73.336858</v>
      </c>
      <c r="R12" s="14">
        <v>0</v>
      </c>
      <c r="S12" s="9"/>
    </row>
    <row r="13" s="2" customFormat="1" ht="24" spans="1:19">
      <c r="A13" s="9" t="s">
        <v>1961</v>
      </c>
      <c r="B13" s="9" t="s">
        <v>1962</v>
      </c>
      <c r="C13" s="9"/>
      <c r="D13" s="9"/>
      <c r="E13" s="9"/>
      <c r="F13" s="9" t="s">
        <v>1963</v>
      </c>
      <c r="G13" s="10" t="s">
        <v>1964</v>
      </c>
      <c r="H13" s="11" t="s">
        <v>1872</v>
      </c>
      <c r="I13" s="11" t="s">
        <v>1877</v>
      </c>
      <c r="J13" s="11">
        <v>969.2</v>
      </c>
      <c r="K13" s="9" t="s">
        <v>23</v>
      </c>
      <c r="L13" s="14"/>
      <c r="M13" s="14"/>
      <c r="N13" s="14">
        <v>969.2</v>
      </c>
      <c r="O13" s="14">
        <v>969.2</v>
      </c>
      <c r="P13" s="14">
        <v>0</v>
      </c>
      <c r="Q13" s="14">
        <v>969.2</v>
      </c>
      <c r="R13" s="14">
        <v>0</v>
      </c>
      <c r="S13" s="9"/>
    </row>
    <row r="14" s="2" customFormat="1" ht="24" spans="1:19">
      <c r="A14" s="9" t="s">
        <v>1961</v>
      </c>
      <c r="B14" s="9" t="s">
        <v>1962</v>
      </c>
      <c r="C14" s="9"/>
      <c r="D14" s="9"/>
      <c r="E14" s="9"/>
      <c r="F14" s="9" t="s">
        <v>1963</v>
      </c>
      <c r="G14" s="10" t="s">
        <v>1964</v>
      </c>
      <c r="H14" s="11" t="s">
        <v>1872</v>
      </c>
      <c r="I14" s="11" t="s">
        <v>1876</v>
      </c>
      <c r="J14" s="11">
        <v>2</v>
      </c>
      <c r="K14" s="9" t="s">
        <v>23</v>
      </c>
      <c r="L14" s="14"/>
      <c r="M14" s="14"/>
      <c r="N14" s="14">
        <v>2</v>
      </c>
      <c r="O14" s="14">
        <v>2</v>
      </c>
      <c r="P14" s="14">
        <v>2</v>
      </c>
      <c r="Q14" s="14">
        <v>0</v>
      </c>
      <c r="R14" s="14">
        <v>0</v>
      </c>
      <c r="S14" s="9"/>
    </row>
    <row r="15" s="2" customFormat="1" ht="24" spans="1:19">
      <c r="A15" s="9" t="s">
        <v>1965</v>
      </c>
      <c r="B15" s="9" t="s">
        <v>1966</v>
      </c>
      <c r="C15" s="9"/>
      <c r="D15" s="9"/>
      <c r="E15" s="9"/>
      <c r="F15" s="9" t="s">
        <v>1967</v>
      </c>
      <c r="G15" s="10" t="s">
        <v>1968</v>
      </c>
      <c r="H15" s="11" t="s">
        <v>1872</v>
      </c>
      <c r="I15" s="11" t="s">
        <v>1875</v>
      </c>
      <c r="J15" s="9">
        <v>293</v>
      </c>
      <c r="K15" s="15" t="s">
        <v>23</v>
      </c>
      <c r="L15" s="14"/>
      <c r="M15" s="14"/>
      <c r="N15" s="14">
        <v>293</v>
      </c>
      <c r="O15" s="14">
        <v>293</v>
      </c>
      <c r="P15" s="14">
        <v>293</v>
      </c>
      <c r="Q15" s="14">
        <v>0</v>
      </c>
      <c r="R15" s="14">
        <v>0</v>
      </c>
      <c r="S15" s="18"/>
    </row>
    <row r="16" s="2" customFormat="1" ht="24" spans="1:19">
      <c r="A16" s="9" t="s">
        <v>1965</v>
      </c>
      <c r="B16" s="9" t="s">
        <v>1966</v>
      </c>
      <c r="C16" s="9"/>
      <c r="D16" s="9"/>
      <c r="E16" s="9"/>
      <c r="F16" s="9" t="s">
        <v>1967</v>
      </c>
      <c r="G16" s="10" t="s">
        <v>1968</v>
      </c>
      <c r="H16" s="11" t="s">
        <v>1872</v>
      </c>
      <c r="I16" s="11" t="s">
        <v>434</v>
      </c>
      <c r="J16" s="9">
        <v>445</v>
      </c>
      <c r="K16" s="15" t="s">
        <v>23</v>
      </c>
      <c r="L16" s="14"/>
      <c r="M16" s="14"/>
      <c r="N16" s="14">
        <v>445</v>
      </c>
      <c r="O16" s="14">
        <v>439</v>
      </c>
      <c r="P16" s="14">
        <v>0</v>
      </c>
      <c r="Q16" s="14">
        <v>439</v>
      </c>
      <c r="R16" s="14">
        <v>0</v>
      </c>
      <c r="S16" s="9"/>
    </row>
    <row r="17" s="2" customFormat="1" ht="24" spans="1:19">
      <c r="A17" s="9" t="s">
        <v>1965</v>
      </c>
      <c r="B17" s="9" t="s">
        <v>1966</v>
      </c>
      <c r="C17" s="9"/>
      <c r="D17" s="9"/>
      <c r="E17" s="9"/>
      <c r="F17" s="9" t="s">
        <v>1967</v>
      </c>
      <c r="G17" s="10" t="s">
        <v>1968</v>
      </c>
      <c r="H17" s="11" t="s">
        <v>1872</v>
      </c>
      <c r="I17" s="11" t="s">
        <v>129</v>
      </c>
      <c r="J17" s="9">
        <v>221</v>
      </c>
      <c r="K17" s="15" t="s">
        <v>23</v>
      </c>
      <c r="L17" s="14"/>
      <c r="M17" s="14"/>
      <c r="N17" s="14">
        <v>221</v>
      </c>
      <c r="O17" s="14">
        <v>221</v>
      </c>
      <c r="P17" s="14">
        <v>0</v>
      </c>
      <c r="Q17" s="14">
        <v>221</v>
      </c>
      <c r="R17" s="14">
        <v>0</v>
      </c>
      <c r="S17" s="9"/>
    </row>
    <row r="18" s="2" customFormat="1" ht="24" spans="1:19">
      <c r="A18" s="9" t="s">
        <v>1965</v>
      </c>
      <c r="B18" s="9" t="s">
        <v>1966</v>
      </c>
      <c r="C18" s="9"/>
      <c r="D18" s="9"/>
      <c r="E18" s="9"/>
      <c r="F18" s="9" t="s">
        <v>1967</v>
      </c>
      <c r="G18" s="10" t="s">
        <v>1968</v>
      </c>
      <c r="H18" s="11" t="s">
        <v>1872</v>
      </c>
      <c r="I18" s="11" t="s">
        <v>1235</v>
      </c>
      <c r="J18" s="9">
        <v>199</v>
      </c>
      <c r="K18" s="15" t="s">
        <v>23</v>
      </c>
      <c r="L18" s="14"/>
      <c r="M18" s="14"/>
      <c r="N18" s="14">
        <v>199</v>
      </c>
      <c r="O18" s="14">
        <v>199</v>
      </c>
      <c r="P18" s="14">
        <v>0</v>
      </c>
      <c r="Q18" s="14">
        <v>199</v>
      </c>
      <c r="R18" s="14">
        <v>0</v>
      </c>
      <c r="S18" s="9"/>
    </row>
    <row r="19" s="2" customFormat="1" ht="24" spans="1:19">
      <c r="A19" s="9" t="s">
        <v>1965</v>
      </c>
      <c r="B19" s="9" t="s">
        <v>1966</v>
      </c>
      <c r="C19" s="9"/>
      <c r="D19" s="9"/>
      <c r="E19" s="9"/>
      <c r="F19" s="9" t="s">
        <v>1967</v>
      </c>
      <c r="G19" s="10" t="s">
        <v>1968</v>
      </c>
      <c r="H19" s="11" t="s">
        <v>1872</v>
      </c>
      <c r="I19" s="11" t="s">
        <v>1873</v>
      </c>
      <c r="J19" s="9">
        <v>153</v>
      </c>
      <c r="K19" s="15" t="s">
        <v>23</v>
      </c>
      <c r="L19" s="14"/>
      <c r="M19" s="14"/>
      <c r="N19" s="14">
        <v>0</v>
      </c>
      <c r="O19" s="14">
        <v>0</v>
      </c>
      <c r="P19" s="14">
        <v>0</v>
      </c>
      <c r="Q19" s="14">
        <v>0</v>
      </c>
      <c r="R19" s="14">
        <v>0</v>
      </c>
      <c r="S19" s="9"/>
    </row>
    <row r="20" s="2" customFormat="1" ht="24" spans="1:19">
      <c r="A20" s="9" t="s">
        <v>1965</v>
      </c>
      <c r="B20" s="9" t="s">
        <v>1966</v>
      </c>
      <c r="C20" s="9"/>
      <c r="D20" s="9"/>
      <c r="E20" s="9"/>
      <c r="F20" s="9" t="s">
        <v>1967</v>
      </c>
      <c r="G20" s="10" t="s">
        <v>1968</v>
      </c>
      <c r="H20" s="11" t="s">
        <v>1872</v>
      </c>
      <c r="I20" s="11" t="s">
        <v>1877</v>
      </c>
      <c r="J20" s="9">
        <v>232</v>
      </c>
      <c r="K20" s="15" t="s">
        <v>23</v>
      </c>
      <c r="L20" s="14"/>
      <c r="M20" s="14"/>
      <c r="N20" s="14">
        <v>232</v>
      </c>
      <c r="O20" s="14">
        <v>232</v>
      </c>
      <c r="P20" s="14">
        <v>232</v>
      </c>
      <c r="Q20" s="14">
        <v>0</v>
      </c>
      <c r="R20" s="14">
        <v>0</v>
      </c>
      <c r="S20" s="9"/>
    </row>
    <row r="21" s="2" customFormat="1" ht="24" spans="1:19">
      <c r="A21" s="9" t="s">
        <v>1965</v>
      </c>
      <c r="B21" s="9" t="s">
        <v>1966</v>
      </c>
      <c r="C21" s="9"/>
      <c r="D21" s="9"/>
      <c r="E21" s="9"/>
      <c r="F21" s="9" t="s">
        <v>1967</v>
      </c>
      <c r="G21" s="10" t="s">
        <v>1968</v>
      </c>
      <c r="H21" s="11" t="s">
        <v>1872</v>
      </c>
      <c r="I21" s="11" t="s">
        <v>1876</v>
      </c>
      <c r="J21" s="9">
        <v>11</v>
      </c>
      <c r="K21" s="15" t="s">
        <v>23</v>
      </c>
      <c r="L21" s="14"/>
      <c r="M21" s="14"/>
      <c r="N21" s="14">
        <v>11</v>
      </c>
      <c r="O21" s="14">
        <v>0</v>
      </c>
      <c r="P21" s="14">
        <v>0</v>
      </c>
      <c r="Q21" s="14">
        <v>0</v>
      </c>
      <c r="R21" s="14">
        <v>0</v>
      </c>
      <c r="S21" s="9"/>
    </row>
    <row r="22" s="2" customFormat="1" ht="24" spans="1:19">
      <c r="A22" s="9" t="s">
        <v>1965</v>
      </c>
      <c r="B22" s="9" t="s">
        <v>1966</v>
      </c>
      <c r="C22" s="9"/>
      <c r="D22" s="9"/>
      <c r="E22" s="9"/>
      <c r="F22" s="9" t="s">
        <v>1967</v>
      </c>
      <c r="G22" s="10" t="s">
        <v>1968</v>
      </c>
      <c r="H22" s="11" t="s">
        <v>1872</v>
      </c>
      <c r="I22" s="16" t="s">
        <v>1874</v>
      </c>
      <c r="J22" s="9">
        <v>230</v>
      </c>
      <c r="K22" s="15" t="s">
        <v>23</v>
      </c>
      <c r="L22" s="14"/>
      <c r="M22" s="14"/>
      <c r="N22" s="14">
        <v>230</v>
      </c>
      <c r="O22" s="14">
        <v>204.030275</v>
      </c>
      <c r="P22" s="14">
        <v>204.030275</v>
      </c>
      <c r="Q22" s="14">
        <v>0</v>
      </c>
      <c r="R22" s="14">
        <v>0</v>
      </c>
      <c r="S22" s="9"/>
    </row>
    <row r="23" s="2" customFormat="1" ht="24" spans="1:19">
      <c r="A23" s="9" t="s">
        <v>1965</v>
      </c>
      <c r="B23" s="9" t="s">
        <v>1966</v>
      </c>
      <c r="C23" s="9"/>
      <c r="D23" s="9"/>
      <c r="E23" s="9"/>
      <c r="F23" s="9" t="s">
        <v>1969</v>
      </c>
      <c r="G23" s="10" t="s">
        <v>1970</v>
      </c>
      <c r="H23" s="11" t="s">
        <v>1872</v>
      </c>
      <c r="I23" s="11" t="s">
        <v>1875</v>
      </c>
      <c r="J23" s="9">
        <v>18</v>
      </c>
      <c r="K23" s="15" t="s">
        <v>23</v>
      </c>
      <c r="L23" s="14"/>
      <c r="M23" s="14"/>
      <c r="N23" s="14">
        <v>18</v>
      </c>
      <c r="O23" s="14">
        <v>18</v>
      </c>
      <c r="P23" s="14">
        <v>18</v>
      </c>
      <c r="Q23" s="14">
        <v>0</v>
      </c>
      <c r="R23" s="14">
        <v>0</v>
      </c>
      <c r="S23" s="18"/>
    </row>
    <row r="24" s="2" customFormat="1" ht="24" spans="1:19">
      <c r="A24" s="9" t="s">
        <v>1965</v>
      </c>
      <c r="B24" s="9" t="s">
        <v>1966</v>
      </c>
      <c r="C24" s="9"/>
      <c r="D24" s="9"/>
      <c r="E24" s="9"/>
      <c r="F24" s="9" t="s">
        <v>1969</v>
      </c>
      <c r="G24" s="10" t="s">
        <v>1970</v>
      </c>
      <c r="H24" s="11" t="s">
        <v>1872</v>
      </c>
      <c r="I24" s="11" t="s">
        <v>434</v>
      </c>
      <c r="J24" s="9">
        <v>28</v>
      </c>
      <c r="K24" s="15" t="s">
        <v>23</v>
      </c>
      <c r="L24" s="14"/>
      <c r="M24" s="14"/>
      <c r="N24" s="14">
        <v>28</v>
      </c>
      <c r="O24" s="14">
        <v>0</v>
      </c>
      <c r="P24" s="14">
        <v>0</v>
      </c>
      <c r="Q24" s="14">
        <v>0</v>
      </c>
      <c r="R24" s="14">
        <v>0</v>
      </c>
      <c r="S24" s="9"/>
    </row>
    <row r="25" s="2" customFormat="1" ht="24" spans="1:19">
      <c r="A25" s="9" t="s">
        <v>1965</v>
      </c>
      <c r="B25" s="9" t="s">
        <v>1966</v>
      </c>
      <c r="C25" s="9"/>
      <c r="D25" s="9"/>
      <c r="E25" s="9"/>
      <c r="F25" s="9" t="s">
        <v>1969</v>
      </c>
      <c r="G25" s="10" t="s">
        <v>1970</v>
      </c>
      <c r="H25" s="11" t="s">
        <v>1872</v>
      </c>
      <c r="I25" s="11" t="s">
        <v>129</v>
      </c>
      <c r="J25" s="9">
        <v>14</v>
      </c>
      <c r="K25" s="15" t="s">
        <v>23</v>
      </c>
      <c r="L25" s="14"/>
      <c r="M25" s="14"/>
      <c r="N25" s="14">
        <v>14</v>
      </c>
      <c r="O25" s="14">
        <v>14</v>
      </c>
      <c r="P25" s="14">
        <v>0</v>
      </c>
      <c r="Q25" s="14">
        <v>14</v>
      </c>
      <c r="R25" s="14">
        <v>0</v>
      </c>
      <c r="S25" s="9"/>
    </row>
    <row r="26" s="2" customFormat="1" ht="24" spans="1:19">
      <c r="A26" s="9" t="s">
        <v>1965</v>
      </c>
      <c r="B26" s="9" t="s">
        <v>1966</v>
      </c>
      <c r="C26" s="9"/>
      <c r="D26" s="9"/>
      <c r="E26" s="9"/>
      <c r="F26" s="9" t="s">
        <v>1969</v>
      </c>
      <c r="G26" s="10" t="s">
        <v>1970</v>
      </c>
      <c r="H26" s="11" t="s">
        <v>1872</v>
      </c>
      <c r="I26" s="11" t="s">
        <v>1235</v>
      </c>
      <c r="J26" s="9">
        <v>12</v>
      </c>
      <c r="K26" s="15" t="s">
        <v>23</v>
      </c>
      <c r="L26" s="14"/>
      <c r="M26" s="14"/>
      <c r="N26" s="14">
        <v>12</v>
      </c>
      <c r="O26" s="14">
        <v>12</v>
      </c>
      <c r="P26" s="14">
        <v>0</v>
      </c>
      <c r="Q26" s="14">
        <v>12</v>
      </c>
      <c r="R26" s="14">
        <v>0</v>
      </c>
      <c r="S26" s="9"/>
    </row>
    <row r="27" s="2" customFormat="1" ht="24" spans="1:19">
      <c r="A27" s="9" t="s">
        <v>1965</v>
      </c>
      <c r="B27" s="9" t="s">
        <v>1966</v>
      </c>
      <c r="C27" s="9"/>
      <c r="D27" s="9"/>
      <c r="E27" s="9"/>
      <c r="F27" s="9" t="s">
        <v>1969</v>
      </c>
      <c r="G27" s="10" t="s">
        <v>1970</v>
      </c>
      <c r="H27" s="11" t="s">
        <v>1872</v>
      </c>
      <c r="I27" s="11" t="s">
        <v>1873</v>
      </c>
      <c r="J27" s="9">
        <v>10</v>
      </c>
      <c r="K27" s="15" t="s">
        <v>23</v>
      </c>
      <c r="L27" s="14"/>
      <c r="M27" s="14"/>
      <c r="N27" s="14">
        <v>0</v>
      </c>
      <c r="O27" s="14">
        <v>0</v>
      </c>
      <c r="P27" s="14">
        <v>0</v>
      </c>
      <c r="Q27" s="14">
        <v>0</v>
      </c>
      <c r="R27" s="14">
        <v>0</v>
      </c>
      <c r="S27" s="9"/>
    </row>
    <row r="28" s="2" customFormat="1" ht="24" spans="1:20">
      <c r="A28" s="9" t="s">
        <v>1965</v>
      </c>
      <c r="B28" s="9" t="s">
        <v>1966</v>
      </c>
      <c r="C28" s="9"/>
      <c r="D28" s="9"/>
      <c r="E28" s="9"/>
      <c r="F28" s="9" t="s">
        <v>1969</v>
      </c>
      <c r="G28" s="10" t="s">
        <v>1970</v>
      </c>
      <c r="H28" s="11" t="s">
        <v>1872</v>
      </c>
      <c r="I28" s="11" t="s">
        <v>1877</v>
      </c>
      <c r="J28" s="9">
        <v>14</v>
      </c>
      <c r="K28" s="15" t="s">
        <v>23</v>
      </c>
      <c r="L28" s="14"/>
      <c r="M28" s="14"/>
      <c r="N28" s="14">
        <v>14</v>
      </c>
      <c r="O28" s="14">
        <v>0</v>
      </c>
      <c r="P28" s="14">
        <v>0</v>
      </c>
      <c r="Q28" s="14">
        <v>0</v>
      </c>
      <c r="R28" s="14">
        <v>0</v>
      </c>
      <c r="S28" s="9"/>
      <c r="T28" s="2" t="s">
        <v>1970</v>
      </c>
    </row>
    <row r="29" s="2" customFormat="1" ht="24" spans="1:19">
      <c r="A29" s="9" t="s">
        <v>1965</v>
      </c>
      <c r="B29" s="9" t="s">
        <v>1966</v>
      </c>
      <c r="C29" s="9"/>
      <c r="D29" s="9"/>
      <c r="E29" s="9"/>
      <c r="F29" s="9" t="s">
        <v>1969</v>
      </c>
      <c r="G29" s="10" t="s">
        <v>1970</v>
      </c>
      <c r="H29" s="11" t="s">
        <v>1872</v>
      </c>
      <c r="I29" s="11" t="s">
        <v>1876</v>
      </c>
      <c r="J29" s="9">
        <v>1</v>
      </c>
      <c r="K29" s="15" t="s">
        <v>23</v>
      </c>
      <c r="L29" s="14"/>
      <c r="M29" s="14"/>
      <c r="N29" s="14">
        <v>1</v>
      </c>
      <c r="O29" s="14">
        <v>0</v>
      </c>
      <c r="P29" s="14">
        <v>0</v>
      </c>
      <c r="Q29" s="14">
        <v>0</v>
      </c>
      <c r="R29" s="14">
        <v>0</v>
      </c>
      <c r="S29" s="9"/>
    </row>
    <row r="30" s="2" customFormat="1" ht="24" spans="1:19">
      <c r="A30" s="9" t="s">
        <v>1965</v>
      </c>
      <c r="B30" s="9" t="s">
        <v>1966</v>
      </c>
      <c r="C30" s="9"/>
      <c r="D30" s="9"/>
      <c r="E30" s="9"/>
      <c r="F30" s="9" t="s">
        <v>1969</v>
      </c>
      <c r="G30" s="10" t="s">
        <v>1970</v>
      </c>
      <c r="H30" s="11" t="s">
        <v>1872</v>
      </c>
      <c r="I30" s="16" t="s">
        <v>1874</v>
      </c>
      <c r="J30" s="9">
        <v>14</v>
      </c>
      <c r="K30" s="15" t="s">
        <v>23</v>
      </c>
      <c r="L30" s="14"/>
      <c r="M30" s="14"/>
      <c r="N30" s="14">
        <v>14</v>
      </c>
      <c r="O30" s="14">
        <v>0</v>
      </c>
      <c r="P30" s="14">
        <v>0</v>
      </c>
      <c r="Q30" s="14">
        <v>0</v>
      </c>
      <c r="R30" s="14">
        <v>0</v>
      </c>
      <c r="S30" s="9"/>
    </row>
    <row r="31" s="2" customFormat="1" ht="24" spans="1:19">
      <c r="A31" s="9" t="s">
        <v>1965</v>
      </c>
      <c r="B31" s="9" t="s">
        <v>1966</v>
      </c>
      <c r="C31" s="9"/>
      <c r="D31" s="9"/>
      <c r="E31" s="9"/>
      <c r="F31" s="9" t="s">
        <v>1971</v>
      </c>
      <c r="G31" s="10" t="s">
        <v>1972</v>
      </c>
      <c r="H31" s="11" t="s">
        <v>1872</v>
      </c>
      <c r="I31" s="11" t="s">
        <v>1875</v>
      </c>
      <c r="J31" s="9">
        <v>92</v>
      </c>
      <c r="K31" s="15" t="s">
        <v>23</v>
      </c>
      <c r="L31" s="14"/>
      <c r="M31" s="14"/>
      <c r="N31" s="14">
        <v>92</v>
      </c>
      <c r="O31" s="14">
        <v>92</v>
      </c>
      <c r="P31" s="14">
        <v>92</v>
      </c>
      <c r="Q31" s="14">
        <v>0</v>
      </c>
      <c r="R31" s="14">
        <v>0</v>
      </c>
      <c r="S31" s="18"/>
    </row>
    <row r="32" s="2" customFormat="1" ht="24" spans="1:19">
      <c r="A32" s="9" t="s">
        <v>1965</v>
      </c>
      <c r="B32" s="9" t="s">
        <v>1966</v>
      </c>
      <c r="C32" s="9"/>
      <c r="D32" s="9"/>
      <c r="E32" s="9"/>
      <c r="F32" s="9" t="s">
        <v>1971</v>
      </c>
      <c r="G32" s="10" t="s">
        <v>1972</v>
      </c>
      <c r="H32" s="11" t="s">
        <v>1872</v>
      </c>
      <c r="I32" s="11" t="s">
        <v>434</v>
      </c>
      <c r="J32" s="9">
        <v>139</v>
      </c>
      <c r="K32" s="15" t="s">
        <v>23</v>
      </c>
      <c r="L32" s="14"/>
      <c r="M32" s="14"/>
      <c r="N32" s="14">
        <v>139</v>
      </c>
      <c r="O32" s="14">
        <v>0</v>
      </c>
      <c r="P32" s="14">
        <v>0</v>
      </c>
      <c r="Q32" s="14">
        <v>0</v>
      </c>
      <c r="R32" s="14">
        <v>0</v>
      </c>
      <c r="S32" s="9"/>
    </row>
    <row r="33" s="2" customFormat="1" ht="24" spans="1:19">
      <c r="A33" s="9" t="s">
        <v>1965</v>
      </c>
      <c r="B33" s="9" t="s">
        <v>1966</v>
      </c>
      <c r="C33" s="9"/>
      <c r="D33" s="9"/>
      <c r="E33" s="9"/>
      <c r="F33" s="9" t="s">
        <v>1971</v>
      </c>
      <c r="G33" s="10" t="s">
        <v>1972</v>
      </c>
      <c r="H33" s="11" t="s">
        <v>1872</v>
      </c>
      <c r="I33" s="11" t="s">
        <v>129</v>
      </c>
      <c r="J33" s="9">
        <v>69</v>
      </c>
      <c r="K33" s="15" t="s">
        <v>23</v>
      </c>
      <c r="L33" s="14"/>
      <c r="M33" s="14"/>
      <c r="N33" s="14">
        <v>69</v>
      </c>
      <c r="O33" s="14">
        <v>69</v>
      </c>
      <c r="P33" s="14">
        <v>0</v>
      </c>
      <c r="Q33" s="14">
        <v>69</v>
      </c>
      <c r="R33" s="14">
        <v>0</v>
      </c>
      <c r="S33" s="9"/>
    </row>
    <row r="34" s="2" customFormat="1" ht="24" spans="1:19">
      <c r="A34" s="9" t="s">
        <v>1965</v>
      </c>
      <c r="B34" s="9" t="s">
        <v>1966</v>
      </c>
      <c r="C34" s="9"/>
      <c r="D34" s="9"/>
      <c r="E34" s="9"/>
      <c r="F34" s="9" t="s">
        <v>1971</v>
      </c>
      <c r="G34" s="10" t="s">
        <v>1972</v>
      </c>
      <c r="H34" s="11" t="s">
        <v>1872</v>
      </c>
      <c r="I34" s="11" t="s">
        <v>1235</v>
      </c>
      <c r="J34" s="9">
        <v>62</v>
      </c>
      <c r="K34" s="15" t="s">
        <v>23</v>
      </c>
      <c r="L34" s="14"/>
      <c r="M34" s="14"/>
      <c r="N34" s="14">
        <v>62</v>
      </c>
      <c r="O34" s="14">
        <v>62</v>
      </c>
      <c r="P34" s="14">
        <v>0</v>
      </c>
      <c r="Q34" s="14">
        <v>62</v>
      </c>
      <c r="R34" s="14">
        <v>0</v>
      </c>
      <c r="S34" s="9"/>
    </row>
    <row r="35" s="2" customFormat="1" ht="24" spans="1:19">
      <c r="A35" s="9" t="s">
        <v>1965</v>
      </c>
      <c r="B35" s="9" t="s">
        <v>1966</v>
      </c>
      <c r="C35" s="9"/>
      <c r="D35" s="9"/>
      <c r="E35" s="9"/>
      <c r="F35" s="9" t="s">
        <v>1971</v>
      </c>
      <c r="G35" s="10" t="s">
        <v>1972</v>
      </c>
      <c r="H35" s="11" t="s">
        <v>1872</v>
      </c>
      <c r="I35" s="11" t="s">
        <v>1873</v>
      </c>
      <c r="J35" s="9">
        <v>48</v>
      </c>
      <c r="K35" s="15" t="s">
        <v>23</v>
      </c>
      <c r="L35" s="14"/>
      <c r="M35" s="14"/>
      <c r="N35" s="14">
        <v>48</v>
      </c>
      <c r="O35" s="14">
        <v>48</v>
      </c>
      <c r="P35" s="14">
        <v>48</v>
      </c>
      <c r="Q35" s="14">
        <v>0</v>
      </c>
      <c r="R35" s="14">
        <v>0</v>
      </c>
      <c r="S35" s="9"/>
    </row>
    <row r="36" s="2" customFormat="1" ht="24" spans="1:20">
      <c r="A36" s="9" t="s">
        <v>1965</v>
      </c>
      <c r="B36" s="9" t="s">
        <v>1966</v>
      </c>
      <c r="C36" s="9"/>
      <c r="D36" s="9"/>
      <c r="E36" s="9"/>
      <c r="F36" s="9" t="s">
        <v>1971</v>
      </c>
      <c r="G36" s="10" t="s">
        <v>1972</v>
      </c>
      <c r="H36" s="11" t="s">
        <v>1872</v>
      </c>
      <c r="I36" s="11" t="s">
        <v>1877</v>
      </c>
      <c r="J36" s="9">
        <v>72</v>
      </c>
      <c r="K36" s="15" t="s">
        <v>23</v>
      </c>
      <c r="L36" s="14"/>
      <c r="M36" s="14"/>
      <c r="N36" s="14">
        <v>72</v>
      </c>
      <c r="O36" s="14">
        <v>0</v>
      </c>
      <c r="P36" s="14">
        <v>0</v>
      </c>
      <c r="Q36" s="14">
        <v>0</v>
      </c>
      <c r="R36" s="14">
        <v>0</v>
      </c>
      <c r="S36" s="9"/>
      <c r="T36" s="2" t="s">
        <v>1972</v>
      </c>
    </row>
    <row r="37" s="2" customFormat="1" ht="24" spans="1:19">
      <c r="A37" s="9" t="s">
        <v>1965</v>
      </c>
      <c r="B37" s="9" t="s">
        <v>1966</v>
      </c>
      <c r="C37" s="9"/>
      <c r="D37" s="9"/>
      <c r="E37" s="9"/>
      <c r="F37" s="9" t="s">
        <v>1971</v>
      </c>
      <c r="G37" s="10" t="s">
        <v>1972</v>
      </c>
      <c r="H37" s="11" t="s">
        <v>1872</v>
      </c>
      <c r="I37" s="11" t="s">
        <v>1876</v>
      </c>
      <c r="J37" s="9">
        <v>3</v>
      </c>
      <c r="K37" s="15" t="s">
        <v>23</v>
      </c>
      <c r="L37" s="14"/>
      <c r="M37" s="14"/>
      <c r="N37" s="14">
        <v>3</v>
      </c>
      <c r="O37" s="14">
        <v>3</v>
      </c>
      <c r="P37" s="14">
        <v>0</v>
      </c>
      <c r="Q37" s="14">
        <v>3</v>
      </c>
      <c r="R37" s="14">
        <v>0</v>
      </c>
      <c r="S37" s="9"/>
    </row>
    <row r="38" s="2" customFormat="1" ht="24" spans="1:19">
      <c r="A38" s="9" t="s">
        <v>1965</v>
      </c>
      <c r="B38" s="9" t="s">
        <v>1966</v>
      </c>
      <c r="C38" s="9"/>
      <c r="D38" s="9"/>
      <c r="E38" s="9"/>
      <c r="F38" s="9" t="s">
        <v>1971</v>
      </c>
      <c r="G38" s="10" t="s">
        <v>1972</v>
      </c>
      <c r="H38" s="11" t="s">
        <v>1872</v>
      </c>
      <c r="I38" s="16" t="s">
        <v>1874</v>
      </c>
      <c r="J38" s="9">
        <v>72</v>
      </c>
      <c r="K38" s="15" t="s">
        <v>23</v>
      </c>
      <c r="L38" s="14"/>
      <c r="M38" s="14"/>
      <c r="N38" s="14">
        <v>72</v>
      </c>
      <c r="O38" s="14">
        <v>72</v>
      </c>
      <c r="P38" s="14">
        <v>72</v>
      </c>
      <c r="Q38" s="14">
        <v>0</v>
      </c>
      <c r="R38" s="14">
        <v>0</v>
      </c>
      <c r="S38" s="9"/>
    </row>
    <row r="39" s="2" customFormat="1" ht="24" spans="1:19">
      <c r="A39" s="9" t="s">
        <v>1973</v>
      </c>
      <c r="B39" s="9" t="s">
        <v>1974</v>
      </c>
      <c r="C39" s="9"/>
      <c r="D39" s="9"/>
      <c r="E39" s="9"/>
      <c r="F39" s="9" t="s">
        <v>1975</v>
      </c>
      <c r="G39" s="10" t="s">
        <v>1976</v>
      </c>
      <c r="H39" s="9" t="s">
        <v>1872</v>
      </c>
      <c r="I39" s="9" t="s">
        <v>1875</v>
      </c>
      <c r="J39" s="9">
        <v>551</v>
      </c>
      <c r="K39" s="15" t="s">
        <v>23</v>
      </c>
      <c r="L39" s="14"/>
      <c r="M39" s="14"/>
      <c r="N39" s="14">
        <v>551</v>
      </c>
      <c r="O39" s="14">
        <v>551</v>
      </c>
      <c r="P39" s="14">
        <v>551</v>
      </c>
      <c r="Q39" s="14">
        <v>0</v>
      </c>
      <c r="R39" s="14">
        <v>0</v>
      </c>
      <c r="S39" s="18"/>
    </row>
    <row r="40" s="2" customFormat="1" ht="24" spans="1:19">
      <c r="A40" s="9" t="s">
        <v>1973</v>
      </c>
      <c r="B40" s="9" t="s">
        <v>1974</v>
      </c>
      <c r="C40" s="9"/>
      <c r="D40" s="9"/>
      <c r="E40" s="9"/>
      <c r="F40" s="9" t="s">
        <v>1975</v>
      </c>
      <c r="G40" s="10" t="s">
        <v>1976</v>
      </c>
      <c r="H40" s="9" t="s">
        <v>1872</v>
      </c>
      <c r="I40" s="9" t="s">
        <v>1873</v>
      </c>
      <c r="J40" s="9">
        <v>735</v>
      </c>
      <c r="K40" s="15" t="s">
        <v>23</v>
      </c>
      <c r="L40" s="14"/>
      <c r="M40" s="14"/>
      <c r="N40" s="14">
        <v>0</v>
      </c>
      <c r="O40" s="14">
        <v>0</v>
      </c>
      <c r="P40" s="14">
        <v>0</v>
      </c>
      <c r="Q40" s="14">
        <v>0</v>
      </c>
      <c r="R40" s="14">
        <v>0</v>
      </c>
      <c r="S40" s="9"/>
    </row>
    <row r="41" s="2" customFormat="1" ht="24" spans="1:19">
      <c r="A41" s="9" t="s">
        <v>1973</v>
      </c>
      <c r="B41" s="9" t="s">
        <v>1974</v>
      </c>
      <c r="C41" s="9"/>
      <c r="D41" s="9"/>
      <c r="E41" s="9"/>
      <c r="F41" s="9" t="s">
        <v>1975</v>
      </c>
      <c r="G41" s="10" t="s">
        <v>1976</v>
      </c>
      <c r="H41" s="9" t="s">
        <v>1872</v>
      </c>
      <c r="I41" s="9" t="s">
        <v>1235</v>
      </c>
      <c r="J41" s="9">
        <v>551</v>
      </c>
      <c r="K41" s="15" t="s">
        <v>23</v>
      </c>
      <c r="L41" s="14"/>
      <c r="M41" s="14"/>
      <c r="N41" s="14">
        <v>551</v>
      </c>
      <c r="O41" s="14">
        <v>349.115292</v>
      </c>
      <c r="P41" s="14">
        <v>0</v>
      </c>
      <c r="Q41" s="14">
        <v>349.115292</v>
      </c>
      <c r="R41" s="14">
        <v>0</v>
      </c>
      <c r="S41" s="9"/>
    </row>
    <row r="42" s="2" customFormat="1" ht="24" spans="1:20">
      <c r="A42" s="9" t="s">
        <v>1973</v>
      </c>
      <c r="B42" s="9" t="s">
        <v>1974</v>
      </c>
      <c r="C42" s="9"/>
      <c r="D42" s="9"/>
      <c r="E42" s="9"/>
      <c r="F42" s="9" t="s">
        <v>1975</v>
      </c>
      <c r="G42" s="10" t="s">
        <v>1976</v>
      </c>
      <c r="H42" s="9" t="s">
        <v>1872</v>
      </c>
      <c r="I42" s="9" t="s">
        <v>1877</v>
      </c>
      <c r="J42" s="9">
        <v>551</v>
      </c>
      <c r="K42" s="15" t="s">
        <v>23</v>
      </c>
      <c r="L42" s="14"/>
      <c r="M42" s="14"/>
      <c r="N42" s="14">
        <v>0</v>
      </c>
      <c r="O42" s="14">
        <v>0</v>
      </c>
      <c r="P42" s="14">
        <v>0</v>
      </c>
      <c r="Q42" s="14">
        <v>0</v>
      </c>
      <c r="R42" s="14">
        <v>0</v>
      </c>
      <c r="S42" s="9"/>
      <c r="T42" s="2" t="e">
        <v>#N/A</v>
      </c>
    </row>
    <row r="43" s="2" customFormat="1" ht="24" spans="1:19">
      <c r="A43" s="9" t="s">
        <v>1973</v>
      </c>
      <c r="B43" s="9" t="s">
        <v>1974</v>
      </c>
      <c r="C43" s="9"/>
      <c r="D43" s="9"/>
      <c r="E43" s="9"/>
      <c r="F43" s="9" t="s">
        <v>1975</v>
      </c>
      <c r="G43" s="10" t="s">
        <v>1976</v>
      </c>
      <c r="H43" s="9" t="s">
        <v>1872</v>
      </c>
      <c r="I43" s="9" t="s">
        <v>129</v>
      </c>
      <c r="J43" s="9">
        <v>551</v>
      </c>
      <c r="K43" s="15" t="s">
        <v>23</v>
      </c>
      <c r="L43" s="14"/>
      <c r="M43" s="14"/>
      <c r="N43" s="14">
        <v>551</v>
      </c>
      <c r="O43" s="14">
        <v>551</v>
      </c>
      <c r="P43" s="14">
        <v>0</v>
      </c>
      <c r="Q43" s="14">
        <v>551</v>
      </c>
      <c r="R43" s="14">
        <v>0</v>
      </c>
      <c r="S43" s="9"/>
    </row>
    <row r="44" s="2" customFormat="1" ht="24" spans="1:19">
      <c r="A44" s="9" t="s">
        <v>1973</v>
      </c>
      <c r="B44" s="9" t="s">
        <v>1974</v>
      </c>
      <c r="C44" s="9"/>
      <c r="D44" s="9"/>
      <c r="E44" s="9"/>
      <c r="F44" s="9" t="s">
        <v>1975</v>
      </c>
      <c r="G44" s="10" t="s">
        <v>1976</v>
      </c>
      <c r="H44" s="9" t="s">
        <v>1872</v>
      </c>
      <c r="I44" s="9" t="s">
        <v>434</v>
      </c>
      <c r="J44" s="9">
        <v>920</v>
      </c>
      <c r="K44" s="15" t="s">
        <v>23</v>
      </c>
      <c r="L44" s="14"/>
      <c r="M44" s="14"/>
      <c r="N44" s="14">
        <v>920</v>
      </c>
      <c r="O44" s="14">
        <v>920</v>
      </c>
      <c r="P44" s="14">
        <v>920</v>
      </c>
      <c r="Q44" s="14">
        <v>0</v>
      </c>
      <c r="R44" s="14">
        <v>0</v>
      </c>
      <c r="S44" s="9"/>
    </row>
    <row r="45" s="2" customFormat="1" ht="24" spans="1:19">
      <c r="A45" s="9" t="s">
        <v>1977</v>
      </c>
      <c r="B45" s="9" t="s">
        <v>1978</v>
      </c>
      <c r="C45" s="9"/>
      <c r="D45" s="9"/>
      <c r="E45" s="9"/>
      <c r="F45" s="9" t="s">
        <v>1979</v>
      </c>
      <c r="G45" s="10" t="s">
        <v>1980</v>
      </c>
      <c r="H45" s="9" t="s">
        <v>1872</v>
      </c>
      <c r="I45" s="11" t="s">
        <v>1875</v>
      </c>
      <c r="J45" s="17">
        <v>146.92</v>
      </c>
      <c r="K45" s="9" t="s">
        <v>23</v>
      </c>
      <c r="L45" s="14"/>
      <c r="M45" s="14"/>
      <c r="N45" s="14">
        <v>0</v>
      </c>
      <c r="O45" s="14">
        <v>0</v>
      </c>
      <c r="P45" s="14">
        <v>0</v>
      </c>
      <c r="Q45" s="14">
        <v>0</v>
      </c>
      <c r="R45" s="14">
        <v>0</v>
      </c>
      <c r="S45" s="18"/>
    </row>
    <row r="46" s="2" customFormat="1" ht="24" spans="1:19">
      <c r="A46" s="9" t="s">
        <v>1977</v>
      </c>
      <c r="B46" s="9" t="s">
        <v>1978</v>
      </c>
      <c r="C46" s="9"/>
      <c r="D46" s="9"/>
      <c r="E46" s="9"/>
      <c r="F46" s="9" t="s">
        <v>1979</v>
      </c>
      <c r="G46" s="10" t="s">
        <v>1980</v>
      </c>
      <c r="H46" s="9" t="s">
        <v>1872</v>
      </c>
      <c r="I46" s="11" t="s">
        <v>434</v>
      </c>
      <c r="J46" s="17">
        <v>223.03</v>
      </c>
      <c r="K46" s="9" t="s">
        <v>23</v>
      </c>
      <c r="L46" s="14"/>
      <c r="M46" s="14"/>
      <c r="N46" s="14">
        <v>223.03</v>
      </c>
      <c r="O46" s="14">
        <v>153.976644</v>
      </c>
      <c r="P46" s="14">
        <v>93.339944</v>
      </c>
      <c r="Q46" s="14">
        <v>60.6367</v>
      </c>
      <c r="R46" s="14">
        <v>0</v>
      </c>
      <c r="S46" s="9"/>
    </row>
    <row r="47" s="2" customFormat="1" ht="24" spans="1:19">
      <c r="A47" s="9" t="s">
        <v>1977</v>
      </c>
      <c r="B47" s="9" t="s">
        <v>1978</v>
      </c>
      <c r="C47" s="9"/>
      <c r="D47" s="9"/>
      <c r="E47" s="9"/>
      <c r="F47" s="9" t="s">
        <v>1979</v>
      </c>
      <c r="G47" s="10" t="s">
        <v>1980</v>
      </c>
      <c r="H47" s="9" t="s">
        <v>1872</v>
      </c>
      <c r="I47" s="11" t="s">
        <v>129</v>
      </c>
      <c r="J47" s="17">
        <v>110.79</v>
      </c>
      <c r="K47" s="9" t="s">
        <v>23</v>
      </c>
      <c r="L47" s="14"/>
      <c r="M47" s="14"/>
      <c r="N47" s="14">
        <v>110.79</v>
      </c>
      <c r="O47" s="14">
        <v>110.79</v>
      </c>
      <c r="P47" s="14">
        <v>0</v>
      </c>
      <c r="Q47" s="14">
        <v>110.79</v>
      </c>
      <c r="R47" s="14">
        <v>0</v>
      </c>
      <c r="S47" s="9"/>
    </row>
    <row r="48" s="2" customFormat="1" ht="24" spans="1:19">
      <c r="A48" s="9" t="s">
        <v>1977</v>
      </c>
      <c r="B48" s="9" t="s">
        <v>1978</v>
      </c>
      <c r="C48" s="9"/>
      <c r="D48" s="9"/>
      <c r="E48" s="9"/>
      <c r="F48" s="9" t="s">
        <v>1979</v>
      </c>
      <c r="G48" s="10" t="s">
        <v>1980</v>
      </c>
      <c r="H48" s="9" t="s">
        <v>1872</v>
      </c>
      <c r="I48" s="11" t="s">
        <v>1235</v>
      </c>
      <c r="J48" s="17">
        <v>99.95</v>
      </c>
      <c r="K48" s="9" t="s">
        <v>23</v>
      </c>
      <c r="L48" s="14"/>
      <c r="M48" s="14"/>
      <c r="N48" s="14">
        <v>99.95</v>
      </c>
      <c r="O48" s="14">
        <v>99.95</v>
      </c>
      <c r="P48" s="14">
        <v>95</v>
      </c>
      <c r="Q48" s="14">
        <v>4.95</v>
      </c>
      <c r="R48" s="14">
        <v>0</v>
      </c>
      <c r="S48" s="9"/>
    </row>
    <row r="49" s="2" customFormat="1" ht="24" spans="1:19">
      <c r="A49" s="9" t="s">
        <v>1977</v>
      </c>
      <c r="B49" s="9" t="s">
        <v>1978</v>
      </c>
      <c r="C49" s="9"/>
      <c r="D49" s="9"/>
      <c r="E49" s="9"/>
      <c r="F49" s="9" t="s">
        <v>1979</v>
      </c>
      <c r="G49" s="10" t="s">
        <v>1980</v>
      </c>
      <c r="H49" s="9" t="s">
        <v>1872</v>
      </c>
      <c r="I49" s="11" t="s">
        <v>1873</v>
      </c>
      <c r="J49" s="17">
        <v>76.83</v>
      </c>
      <c r="K49" s="9" t="s">
        <v>23</v>
      </c>
      <c r="L49" s="14"/>
      <c r="M49" s="14"/>
      <c r="N49" s="14">
        <v>76.83</v>
      </c>
      <c r="O49" s="14">
        <v>76.83</v>
      </c>
      <c r="P49" s="14">
        <v>76.83</v>
      </c>
      <c r="Q49" s="14">
        <v>0</v>
      </c>
      <c r="R49" s="14">
        <v>0</v>
      </c>
      <c r="S49" s="9"/>
    </row>
    <row r="50" s="2" customFormat="1" ht="24" spans="1:20">
      <c r="A50" s="9" t="s">
        <v>1977</v>
      </c>
      <c r="B50" s="9" t="s">
        <v>1978</v>
      </c>
      <c r="C50" s="9"/>
      <c r="D50" s="9"/>
      <c r="E50" s="9"/>
      <c r="F50" s="9" t="s">
        <v>1979</v>
      </c>
      <c r="G50" s="10" t="s">
        <v>1980</v>
      </c>
      <c r="H50" s="9" t="s">
        <v>1872</v>
      </c>
      <c r="I50" s="11" t="s">
        <v>1877</v>
      </c>
      <c r="J50" s="17">
        <v>116.33</v>
      </c>
      <c r="K50" s="9" t="s">
        <v>23</v>
      </c>
      <c r="L50" s="14"/>
      <c r="M50" s="14"/>
      <c r="N50" s="14">
        <v>116.33</v>
      </c>
      <c r="O50" s="14">
        <v>0</v>
      </c>
      <c r="P50" s="14">
        <v>0</v>
      </c>
      <c r="Q50" s="14">
        <v>0</v>
      </c>
      <c r="R50" s="14">
        <v>0</v>
      </c>
      <c r="S50" s="9"/>
      <c r="T50" s="2" t="s">
        <v>1980</v>
      </c>
    </row>
    <row r="51" s="2" customFormat="1" ht="24" spans="1:19">
      <c r="A51" s="9" t="s">
        <v>1977</v>
      </c>
      <c r="B51" s="9" t="s">
        <v>1978</v>
      </c>
      <c r="C51" s="9"/>
      <c r="D51" s="9"/>
      <c r="E51" s="9"/>
      <c r="F51" s="9" t="s">
        <v>1979</v>
      </c>
      <c r="G51" s="10" t="s">
        <v>1980</v>
      </c>
      <c r="H51" s="9" t="s">
        <v>1872</v>
      </c>
      <c r="I51" s="11" t="s">
        <v>1876</v>
      </c>
      <c r="J51" s="17">
        <v>5.3</v>
      </c>
      <c r="K51" s="9" t="s">
        <v>23</v>
      </c>
      <c r="L51" s="14"/>
      <c r="M51" s="14"/>
      <c r="N51" s="14">
        <v>5.3</v>
      </c>
      <c r="O51" s="14">
        <v>0</v>
      </c>
      <c r="P51" s="14">
        <v>0</v>
      </c>
      <c r="Q51" s="14">
        <v>0</v>
      </c>
      <c r="R51" s="14">
        <v>0</v>
      </c>
      <c r="S51" s="9"/>
    </row>
    <row r="52" s="2" customFormat="1" ht="24" spans="1:19">
      <c r="A52" s="9" t="s">
        <v>1977</v>
      </c>
      <c r="B52" s="9" t="s">
        <v>1978</v>
      </c>
      <c r="C52" s="9"/>
      <c r="D52" s="9"/>
      <c r="E52" s="9"/>
      <c r="F52" s="9" t="s">
        <v>1979</v>
      </c>
      <c r="G52" s="10" t="s">
        <v>1980</v>
      </c>
      <c r="H52" s="9" t="s">
        <v>1872</v>
      </c>
      <c r="I52" s="11" t="s">
        <v>1874</v>
      </c>
      <c r="J52" s="17">
        <v>115.13</v>
      </c>
      <c r="K52" s="9" t="s">
        <v>23</v>
      </c>
      <c r="L52" s="14"/>
      <c r="M52" s="14"/>
      <c r="N52" s="14">
        <v>115.13</v>
      </c>
      <c r="O52" s="14">
        <v>115.13</v>
      </c>
      <c r="P52" s="14">
        <v>0</v>
      </c>
      <c r="Q52" s="14">
        <v>0</v>
      </c>
      <c r="R52" s="14">
        <v>115.13</v>
      </c>
      <c r="S52" s="9"/>
    </row>
    <row r="53" s="2" customFormat="1" ht="24" spans="1:19">
      <c r="A53" s="9" t="s">
        <v>1981</v>
      </c>
      <c r="B53" s="9" t="s">
        <v>1982</v>
      </c>
      <c r="C53" s="9"/>
      <c r="D53" s="9"/>
      <c r="E53" s="9"/>
      <c r="F53" s="9" t="s">
        <v>1983</v>
      </c>
      <c r="G53" s="10" t="s">
        <v>1984</v>
      </c>
      <c r="H53" s="9" t="s">
        <v>1872</v>
      </c>
      <c r="I53" s="9" t="s">
        <v>1875</v>
      </c>
      <c r="J53" s="9">
        <v>38</v>
      </c>
      <c r="K53" s="15" t="s">
        <v>23</v>
      </c>
      <c r="L53" s="14"/>
      <c r="M53" s="14"/>
      <c r="N53" s="14">
        <v>38</v>
      </c>
      <c r="O53" s="14">
        <v>38</v>
      </c>
      <c r="P53" s="14">
        <v>38</v>
      </c>
      <c r="Q53" s="14">
        <v>0</v>
      </c>
      <c r="R53" s="14">
        <v>0</v>
      </c>
      <c r="S53" s="18"/>
    </row>
    <row r="54" s="2" customFormat="1" ht="24" spans="1:19">
      <c r="A54" s="9" t="s">
        <v>1981</v>
      </c>
      <c r="B54" s="9" t="s">
        <v>1982</v>
      </c>
      <c r="C54" s="9"/>
      <c r="D54" s="9"/>
      <c r="E54" s="9"/>
      <c r="F54" s="9" t="s">
        <v>1983</v>
      </c>
      <c r="G54" s="10" t="s">
        <v>1984</v>
      </c>
      <c r="H54" s="9" t="s">
        <v>1872</v>
      </c>
      <c r="I54" s="9" t="s">
        <v>434</v>
      </c>
      <c r="J54" s="9">
        <v>58</v>
      </c>
      <c r="K54" s="15" t="s">
        <v>23</v>
      </c>
      <c r="L54" s="14"/>
      <c r="M54" s="14"/>
      <c r="N54" s="14">
        <v>58</v>
      </c>
      <c r="O54" s="14">
        <v>0</v>
      </c>
      <c r="P54" s="14">
        <v>0</v>
      </c>
      <c r="Q54" s="14">
        <v>0</v>
      </c>
      <c r="R54" s="14">
        <v>0</v>
      </c>
      <c r="S54" s="9"/>
    </row>
    <row r="55" s="2" customFormat="1" ht="24" spans="1:19">
      <c r="A55" s="9" t="s">
        <v>1981</v>
      </c>
      <c r="B55" s="9" t="s">
        <v>1982</v>
      </c>
      <c r="C55" s="9"/>
      <c r="D55" s="9"/>
      <c r="E55" s="9"/>
      <c r="F55" s="9" t="s">
        <v>1983</v>
      </c>
      <c r="G55" s="10" t="s">
        <v>1984</v>
      </c>
      <c r="H55" s="9" t="s">
        <v>1872</v>
      </c>
      <c r="I55" s="9" t="s">
        <v>129</v>
      </c>
      <c r="J55" s="9">
        <v>28</v>
      </c>
      <c r="K55" s="15" t="s">
        <v>23</v>
      </c>
      <c r="L55" s="14"/>
      <c r="M55" s="14"/>
      <c r="N55" s="14">
        <v>28</v>
      </c>
      <c r="O55" s="14">
        <v>28</v>
      </c>
      <c r="P55" s="14">
        <v>0</v>
      </c>
      <c r="Q55" s="14">
        <v>28</v>
      </c>
      <c r="R55" s="14">
        <v>0</v>
      </c>
      <c r="S55" s="9"/>
    </row>
    <row r="56" s="2" customFormat="1" ht="24" spans="1:19">
      <c r="A56" s="9" t="s">
        <v>1981</v>
      </c>
      <c r="B56" s="9" t="s">
        <v>1982</v>
      </c>
      <c r="C56" s="9"/>
      <c r="D56" s="9"/>
      <c r="E56" s="9"/>
      <c r="F56" s="9" t="s">
        <v>1983</v>
      </c>
      <c r="G56" s="10" t="s">
        <v>1984</v>
      </c>
      <c r="H56" s="9" t="s">
        <v>1872</v>
      </c>
      <c r="I56" s="9" t="s">
        <v>1235</v>
      </c>
      <c r="J56" s="9">
        <v>25</v>
      </c>
      <c r="K56" s="15" t="s">
        <v>23</v>
      </c>
      <c r="L56" s="14"/>
      <c r="M56" s="14"/>
      <c r="N56" s="14">
        <v>25</v>
      </c>
      <c r="O56" s="14">
        <v>21.481754</v>
      </c>
      <c r="P56" s="14">
        <v>20.276754</v>
      </c>
      <c r="Q56" s="14">
        <v>1.205</v>
      </c>
      <c r="R56" s="14">
        <v>0</v>
      </c>
      <c r="S56" s="9"/>
    </row>
    <row r="57" s="2" customFormat="1" ht="24" spans="1:19">
      <c r="A57" s="9" t="s">
        <v>1981</v>
      </c>
      <c r="B57" s="9" t="s">
        <v>1982</v>
      </c>
      <c r="C57" s="9"/>
      <c r="D57" s="9"/>
      <c r="E57" s="9"/>
      <c r="F57" s="9" t="s">
        <v>1983</v>
      </c>
      <c r="G57" s="10" t="s">
        <v>1984</v>
      </c>
      <c r="H57" s="9" t="s">
        <v>1872</v>
      </c>
      <c r="I57" s="9" t="s">
        <v>1873</v>
      </c>
      <c r="J57" s="9">
        <v>20</v>
      </c>
      <c r="K57" s="15" t="s">
        <v>23</v>
      </c>
      <c r="L57" s="14"/>
      <c r="M57" s="14"/>
      <c r="N57" s="14">
        <v>20</v>
      </c>
      <c r="O57" s="14">
        <v>15.743358</v>
      </c>
      <c r="P57" s="14">
        <v>15.743358</v>
      </c>
      <c r="Q57" s="14">
        <v>0</v>
      </c>
      <c r="R57" s="14">
        <v>0</v>
      </c>
      <c r="S57" s="9"/>
    </row>
    <row r="58" s="2" customFormat="1" ht="24" spans="1:20">
      <c r="A58" s="9" t="s">
        <v>1981</v>
      </c>
      <c r="B58" s="9" t="s">
        <v>1982</v>
      </c>
      <c r="C58" s="9"/>
      <c r="D58" s="9"/>
      <c r="E58" s="9"/>
      <c r="F58" s="9" t="s">
        <v>1983</v>
      </c>
      <c r="G58" s="10" t="s">
        <v>1984</v>
      </c>
      <c r="H58" s="9" t="s">
        <v>1872</v>
      </c>
      <c r="I58" s="9" t="s">
        <v>1877</v>
      </c>
      <c r="J58" s="9">
        <v>30</v>
      </c>
      <c r="K58" s="15" t="s">
        <v>23</v>
      </c>
      <c r="L58" s="14"/>
      <c r="M58" s="14"/>
      <c r="N58" s="14">
        <v>30</v>
      </c>
      <c r="O58" s="14">
        <v>30</v>
      </c>
      <c r="P58" s="14">
        <v>0</v>
      </c>
      <c r="Q58" s="14">
        <v>30</v>
      </c>
      <c r="R58" s="14">
        <v>0</v>
      </c>
      <c r="S58" s="9"/>
      <c r="T58" s="2" t="s">
        <v>1984</v>
      </c>
    </row>
    <row r="59" s="2" customFormat="1" ht="24" spans="1:19">
      <c r="A59" s="9" t="s">
        <v>1981</v>
      </c>
      <c r="B59" s="9" t="s">
        <v>1982</v>
      </c>
      <c r="C59" s="9"/>
      <c r="D59" s="9"/>
      <c r="E59" s="9"/>
      <c r="F59" s="9" t="s">
        <v>1983</v>
      </c>
      <c r="G59" s="10" t="s">
        <v>1984</v>
      </c>
      <c r="H59" s="9" t="s">
        <v>1872</v>
      </c>
      <c r="I59" s="9" t="s">
        <v>1876</v>
      </c>
      <c r="J59" s="9">
        <v>2</v>
      </c>
      <c r="K59" s="15" t="s">
        <v>23</v>
      </c>
      <c r="L59" s="14"/>
      <c r="M59" s="14"/>
      <c r="N59" s="14">
        <v>2</v>
      </c>
      <c r="O59" s="14">
        <v>0</v>
      </c>
      <c r="P59" s="14">
        <v>0</v>
      </c>
      <c r="Q59" s="14">
        <v>0</v>
      </c>
      <c r="R59" s="14">
        <v>0</v>
      </c>
      <c r="S59" s="9"/>
    </row>
    <row r="60" s="2" customFormat="1" ht="24" spans="1:19">
      <c r="A60" s="9" t="s">
        <v>1981</v>
      </c>
      <c r="B60" s="9" t="s">
        <v>1982</v>
      </c>
      <c r="C60" s="9"/>
      <c r="D60" s="9"/>
      <c r="E60" s="9"/>
      <c r="F60" s="9" t="s">
        <v>1983</v>
      </c>
      <c r="G60" s="10" t="s">
        <v>1984</v>
      </c>
      <c r="H60" s="9" t="s">
        <v>1872</v>
      </c>
      <c r="I60" s="9" t="s">
        <v>1874</v>
      </c>
      <c r="J60" s="9">
        <v>30</v>
      </c>
      <c r="K60" s="15" t="s">
        <v>23</v>
      </c>
      <c r="L60" s="14"/>
      <c r="M60" s="14"/>
      <c r="N60" s="14">
        <v>30</v>
      </c>
      <c r="O60" s="14">
        <v>22.097539</v>
      </c>
      <c r="P60" s="14">
        <v>22.097539</v>
      </c>
      <c r="Q60" s="14">
        <v>0</v>
      </c>
      <c r="R60" s="14">
        <v>0</v>
      </c>
      <c r="S60" s="9"/>
    </row>
    <row r="61" s="2" customFormat="1" ht="24" spans="1:19">
      <c r="A61" s="9" t="s">
        <v>1985</v>
      </c>
      <c r="B61" s="9" t="s">
        <v>1986</v>
      </c>
      <c r="C61" s="9"/>
      <c r="D61" s="9"/>
      <c r="E61" s="9"/>
      <c r="F61" s="9" t="s">
        <v>1987</v>
      </c>
      <c r="G61" s="10" t="s">
        <v>1988</v>
      </c>
      <c r="H61" s="9" t="s">
        <v>1872</v>
      </c>
      <c r="I61" s="9" t="s">
        <v>1875</v>
      </c>
      <c r="J61" s="9">
        <v>191.17</v>
      </c>
      <c r="K61" s="15" t="s">
        <v>23</v>
      </c>
      <c r="L61" s="14"/>
      <c r="M61" s="14"/>
      <c r="N61" s="14">
        <v>191.17</v>
      </c>
      <c r="O61" s="14">
        <v>191.17</v>
      </c>
      <c r="P61" s="14">
        <v>191.17</v>
      </c>
      <c r="Q61" s="14">
        <v>0</v>
      </c>
      <c r="R61" s="14">
        <v>0</v>
      </c>
      <c r="S61" s="18"/>
    </row>
    <row r="62" s="2" customFormat="1" ht="24" spans="1:19">
      <c r="A62" s="9" t="s">
        <v>1985</v>
      </c>
      <c r="B62" s="9" t="s">
        <v>1986</v>
      </c>
      <c r="C62" s="9"/>
      <c r="D62" s="9"/>
      <c r="E62" s="9"/>
      <c r="F62" s="9" t="s">
        <v>1987</v>
      </c>
      <c r="G62" s="10" t="s">
        <v>1988</v>
      </c>
      <c r="H62" s="9" t="s">
        <v>1872</v>
      </c>
      <c r="I62" s="9" t="s">
        <v>434</v>
      </c>
      <c r="J62" s="9">
        <v>290.21</v>
      </c>
      <c r="K62" s="15" t="s">
        <v>23</v>
      </c>
      <c r="L62" s="14"/>
      <c r="M62" s="14"/>
      <c r="N62" s="14">
        <v>290.21</v>
      </c>
      <c r="O62" s="14">
        <v>290.21</v>
      </c>
      <c r="P62" s="14">
        <v>290.21</v>
      </c>
      <c r="Q62" s="14">
        <v>0</v>
      </c>
      <c r="R62" s="14">
        <v>0</v>
      </c>
      <c r="S62" s="9"/>
    </row>
    <row r="63" s="2" customFormat="1" ht="24" spans="1:19">
      <c r="A63" s="9" t="s">
        <v>1985</v>
      </c>
      <c r="B63" s="9" t="s">
        <v>1986</v>
      </c>
      <c r="C63" s="9"/>
      <c r="D63" s="9"/>
      <c r="E63" s="9"/>
      <c r="F63" s="9" t="s">
        <v>1987</v>
      </c>
      <c r="G63" s="10" t="s">
        <v>1988</v>
      </c>
      <c r="H63" s="9" t="s">
        <v>1872</v>
      </c>
      <c r="I63" s="9" t="s">
        <v>129</v>
      </c>
      <c r="J63" s="9">
        <v>144.16</v>
      </c>
      <c r="K63" s="15" t="s">
        <v>23</v>
      </c>
      <c r="L63" s="14"/>
      <c r="M63" s="14"/>
      <c r="N63" s="14">
        <v>144.16</v>
      </c>
      <c r="O63" s="14">
        <v>144.16</v>
      </c>
      <c r="P63" s="14">
        <v>64</v>
      </c>
      <c r="Q63" s="14">
        <v>80.16</v>
      </c>
      <c r="R63" s="14">
        <v>0</v>
      </c>
      <c r="S63" s="9"/>
    </row>
    <row r="64" s="2" customFormat="1" ht="24" spans="1:19">
      <c r="A64" s="9" t="s">
        <v>1985</v>
      </c>
      <c r="B64" s="9" t="s">
        <v>1986</v>
      </c>
      <c r="C64" s="9"/>
      <c r="D64" s="9"/>
      <c r="E64" s="9"/>
      <c r="F64" s="9" t="s">
        <v>1987</v>
      </c>
      <c r="G64" s="10" t="s">
        <v>1988</v>
      </c>
      <c r="H64" s="9" t="s">
        <v>1872</v>
      </c>
      <c r="I64" s="9" t="s">
        <v>1235</v>
      </c>
      <c r="J64" s="9">
        <v>130.06</v>
      </c>
      <c r="K64" s="15" t="s">
        <v>23</v>
      </c>
      <c r="L64" s="14"/>
      <c r="M64" s="14"/>
      <c r="N64" s="14">
        <v>130.06</v>
      </c>
      <c r="O64" s="14">
        <v>0</v>
      </c>
      <c r="P64" s="14">
        <v>0</v>
      </c>
      <c r="Q64" s="14">
        <v>0</v>
      </c>
      <c r="R64" s="14">
        <v>0</v>
      </c>
      <c r="S64" s="9"/>
    </row>
    <row r="65" s="2" customFormat="1" ht="24" spans="1:19">
      <c r="A65" s="9" t="s">
        <v>1985</v>
      </c>
      <c r="B65" s="9" t="s">
        <v>1986</v>
      </c>
      <c r="C65" s="9"/>
      <c r="D65" s="9"/>
      <c r="E65" s="9"/>
      <c r="F65" s="9" t="s">
        <v>1987</v>
      </c>
      <c r="G65" s="10" t="s">
        <v>1988</v>
      </c>
      <c r="H65" s="9" t="s">
        <v>1872</v>
      </c>
      <c r="I65" s="9" t="s">
        <v>1873</v>
      </c>
      <c r="J65" s="9">
        <v>99.97</v>
      </c>
      <c r="K65" s="15" t="s">
        <v>23</v>
      </c>
      <c r="L65" s="14"/>
      <c r="M65" s="14"/>
      <c r="N65" s="14">
        <v>99.97</v>
      </c>
      <c r="O65" s="14">
        <v>99.97</v>
      </c>
      <c r="P65" s="14">
        <v>99.97</v>
      </c>
      <c r="Q65" s="14">
        <v>0</v>
      </c>
      <c r="R65" s="14">
        <v>0</v>
      </c>
      <c r="S65" s="9"/>
    </row>
    <row r="66" s="2" customFormat="1" ht="24" spans="1:20">
      <c r="A66" s="9" t="s">
        <v>1985</v>
      </c>
      <c r="B66" s="9" t="s">
        <v>1986</v>
      </c>
      <c r="C66" s="9"/>
      <c r="D66" s="9"/>
      <c r="E66" s="9"/>
      <c r="F66" s="9" t="s">
        <v>1987</v>
      </c>
      <c r="G66" s="10" t="s">
        <v>1988</v>
      </c>
      <c r="H66" s="9" t="s">
        <v>1872</v>
      </c>
      <c r="I66" s="9" t="s">
        <v>1877</v>
      </c>
      <c r="J66" s="9">
        <v>151.37</v>
      </c>
      <c r="K66" s="15" t="s">
        <v>23</v>
      </c>
      <c r="L66" s="14"/>
      <c r="M66" s="14"/>
      <c r="N66" s="14">
        <v>151.37</v>
      </c>
      <c r="O66" s="14">
        <v>151.37</v>
      </c>
      <c r="P66" s="14">
        <v>0</v>
      </c>
      <c r="Q66" s="14">
        <v>151.37</v>
      </c>
      <c r="R66" s="14">
        <v>0</v>
      </c>
      <c r="S66" s="9"/>
      <c r="T66" s="2" t="e">
        <v>#N/A</v>
      </c>
    </row>
    <row r="67" s="2" customFormat="1" ht="24" spans="1:19">
      <c r="A67" s="9" t="s">
        <v>1985</v>
      </c>
      <c r="B67" s="9" t="s">
        <v>1986</v>
      </c>
      <c r="C67" s="9"/>
      <c r="D67" s="9"/>
      <c r="E67" s="9"/>
      <c r="F67" s="9" t="s">
        <v>1987</v>
      </c>
      <c r="G67" s="10" t="s">
        <v>1988</v>
      </c>
      <c r="H67" s="9" t="s">
        <v>1872</v>
      </c>
      <c r="I67" s="9" t="s">
        <v>1876</v>
      </c>
      <c r="J67" s="9">
        <v>6.89</v>
      </c>
      <c r="K67" s="15" t="s">
        <v>23</v>
      </c>
      <c r="L67" s="14"/>
      <c r="M67" s="14"/>
      <c r="N67" s="14">
        <v>6.89</v>
      </c>
      <c r="O67" s="14">
        <v>0</v>
      </c>
      <c r="P67" s="14">
        <v>0</v>
      </c>
      <c r="Q67" s="14">
        <v>0</v>
      </c>
      <c r="R67" s="14">
        <v>0</v>
      </c>
      <c r="S67" s="9"/>
    </row>
    <row r="68" s="2" customFormat="1" ht="24" spans="1:19">
      <c r="A68" s="9" t="s">
        <v>1985</v>
      </c>
      <c r="B68" s="9" t="s">
        <v>1986</v>
      </c>
      <c r="C68" s="9"/>
      <c r="D68" s="9"/>
      <c r="E68" s="9"/>
      <c r="F68" s="9" t="s">
        <v>1987</v>
      </c>
      <c r="G68" s="10" t="s">
        <v>1988</v>
      </c>
      <c r="H68" s="9" t="s">
        <v>1872</v>
      </c>
      <c r="I68" s="9" t="s">
        <v>1874</v>
      </c>
      <c r="J68" s="9">
        <v>149.81</v>
      </c>
      <c r="K68" s="15" t="s">
        <v>23</v>
      </c>
      <c r="L68" s="14"/>
      <c r="M68" s="14"/>
      <c r="N68" s="14">
        <v>149.81</v>
      </c>
      <c r="O68" s="14">
        <v>149.81</v>
      </c>
      <c r="P68" s="14">
        <v>0</v>
      </c>
      <c r="Q68" s="14">
        <v>149.81</v>
      </c>
      <c r="R68" s="14">
        <v>0</v>
      </c>
      <c r="S68" s="9"/>
    </row>
    <row r="69" s="2" customFormat="1" ht="24" spans="1:19">
      <c r="A69" s="9" t="s">
        <v>1989</v>
      </c>
      <c r="B69" s="9" t="s">
        <v>1990</v>
      </c>
      <c r="C69" s="9"/>
      <c r="D69" s="9"/>
      <c r="E69" s="9"/>
      <c r="F69" s="9" t="s">
        <v>1983</v>
      </c>
      <c r="G69" s="10" t="s">
        <v>1991</v>
      </c>
      <c r="H69" s="19" t="s">
        <v>1872</v>
      </c>
      <c r="I69" s="9" t="s">
        <v>1875</v>
      </c>
      <c r="J69" s="9">
        <v>225</v>
      </c>
      <c r="K69" s="15" t="s">
        <v>23</v>
      </c>
      <c r="L69" s="14"/>
      <c r="M69" s="14"/>
      <c r="N69" s="14">
        <v>225</v>
      </c>
      <c r="O69" s="14">
        <v>225</v>
      </c>
      <c r="P69" s="14">
        <v>225</v>
      </c>
      <c r="Q69" s="14">
        <v>0</v>
      </c>
      <c r="R69" s="14">
        <v>0</v>
      </c>
      <c r="S69" s="18"/>
    </row>
    <row r="70" s="2" customFormat="1" ht="24" spans="1:19">
      <c r="A70" s="9" t="s">
        <v>1989</v>
      </c>
      <c r="B70" s="9" t="s">
        <v>1990</v>
      </c>
      <c r="C70" s="9"/>
      <c r="D70" s="9"/>
      <c r="E70" s="9"/>
      <c r="F70" s="9" t="s">
        <v>1983</v>
      </c>
      <c r="G70" s="10" t="s">
        <v>1991</v>
      </c>
      <c r="H70" s="19" t="s">
        <v>1872</v>
      </c>
      <c r="I70" s="9" t="s">
        <v>434</v>
      </c>
      <c r="J70" s="9">
        <v>342</v>
      </c>
      <c r="K70" s="15" t="s">
        <v>23</v>
      </c>
      <c r="L70" s="14"/>
      <c r="M70" s="14"/>
      <c r="N70" s="14">
        <v>342</v>
      </c>
      <c r="O70" s="14">
        <v>342</v>
      </c>
      <c r="P70" s="14">
        <v>342</v>
      </c>
      <c r="Q70" s="14">
        <v>0</v>
      </c>
      <c r="R70" s="14">
        <v>0</v>
      </c>
      <c r="S70" s="9"/>
    </row>
    <row r="71" s="2" customFormat="1" ht="24" spans="1:19">
      <c r="A71" s="9" t="s">
        <v>1989</v>
      </c>
      <c r="B71" s="9" t="s">
        <v>1990</v>
      </c>
      <c r="C71" s="9"/>
      <c r="D71" s="9"/>
      <c r="E71" s="9"/>
      <c r="F71" s="9" t="s">
        <v>1983</v>
      </c>
      <c r="G71" s="10" t="s">
        <v>1991</v>
      </c>
      <c r="H71" s="19" t="s">
        <v>1872</v>
      </c>
      <c r="I71" s="9" t="s">
        <v>129</v>
      </c>
      <c r="J71" s="9">
        <v>170</v>
      </c>
      <c r="K71" s="15" t="s">
        <v>23</v>
      </c>
      <c r="L71" s="14"/>
      <c r="M71" s="14"/>
      <c r="N71" s="14">
        <v>170</v>
      </c>
      <c r="O71" s="14">
        <v>170</v>
      </c>
      <c r="P71" s="14">
        <v>0</v>
      </c>
      <c r="Q71" s="14">
        <v>170</v>
      </c>
      <c r="R71" s="14">
        <v>0</v>
      </c>
      <c r="S71" s="9"/>
    </row>
    <row r="72" s="2" customFormat="1" ht="24" spans="1:19">
      <c r="A72" s="9" t="s">
        <v>1989</v>
      </c>
      <c r="B72" s="9" t="s">
        <v>1990</v>
      </c>
      <c r="C72" s="9"/>
      <c r="D72" s="9"/>
      <c r="E72" s="9"/>
      <c r="F72" s="9" t="s">
        <v>1983</v>
      </c>
      <c r="G72" s="10" t="s">
        <v>1991</v>
      </c>
      <c r="H72" s="19" t="s">
        <v>1872</v>
      </c>
      <c r="I72" s="9" t="s">
        <v>1235</v>
      </c>
      <c r="J72" s="9">
        <v>153</v>
      </c>
      <c r="K72" s="15" t="s">
        <v>23</v>
      </c>
      <c r="L72" s="14"/>
      <c r="M72" s="14"/>
      <c r="N72" s="14">
        <v>153</v>
      </c>
      <c r="O72" s="14">
        <v>120.575271</v>
      </c>
      <c r="P72" s="14">
        <v>0</v>
      </c>
      <c r="Q72" s="14">
        <v>120.575271</v>
      </c>
      <c r="R72" s="14">
        <v>0</v>
      </c>
      <c r="S72" s="9"/>
    </row>
    <row r="73" s="2" customFormat="1" ht="24" spans="1:19">
      <c r="A73" s="9" t="s">
        <v>1989</v>
      </c>
      <c r="B73" s="9" t="s">
        <v>1990</v>
      </c>
      <c r="C73" s="9"/>
      <c r="D73" s="9"/>
      <c r="E73" s="9"/>
      <c r="F73" s="9" t="s">
        <v>1983</v>
      </c>
      <c r="G73" s="10" t="s">
        <v>1991</v>
      </c>
      <c r="H73" s="19" t="s">
        <v>1872</v>
      </c>
      <c r="I73" s="9" t="s">
        <v>1873</v>
      </c>
      <c r="J73" s="9">
        <v>118</v>
      </c>
      <c r="K73" s="15" t="s">
        <v>23</v>
      </c>
      <c r="L73" s="14"/>
      <c r="M73" s="14"/>
      <c r="N73" s="14">
        <v>118</v>
      </c>
      <c r="O73" s="14">
        <v>79.826703</v>
      </c>
      <c r="P73" s="14">
        <v>79.826703</v>
      </c>
      <c r="Q73" s="14">
        <v>0</v>
      </c>
      <c r="R73" s="14">
        <v>0</v>
      </c>
      <c r="S73" s="9"/>
    </row>
    <row r="74" s="2" customFormat="1" ht="24" spans="1:20">
      <c r="A74" s="9" t="s">
        <v>1989</v>
      </c>
      <c r="B74" s="9" t="s">
        <v>1990</v>
      </c>
      <c r="C74" s="9"/>
      <c r="D74" s="9"/>
      <c r="E74" s="9"/>
      <c r="F74" s="9" t="s">
        <v>1983</v>
      </c>
      <c r="G74" s="10" t="s">
        <v>1991</v>
      </c>
      <c r="H74" s="19" t="s">
        <v>1872</v>
      </c>
      <c r="I74" s="9" t="s">
        <v>1877</v>
      </c>
      <c r="J74" s="9">
        <v>179</v>
      </c>
      <c r="K74" s="15" t="s">
        <v>23</v>
      </c>
      <c r="L74" s="14"/>
      <c r="M74" s="14"/>
      <c r="N74" s="14">
        <v>179</v>
      </c>
      <c r="O74" s="14">
        <v>179</v>
      </c>
      <c r="P74" s="14">
        <v>0</v>
      </c>
      <c r="Q74" s="14">
        <v>179</v>
      </c>
      <c r="R74" s="14">
        <v>0</v>
      </c>
      <c r="S74" s="9"/>
      <c r="T74" s="2" t="s">
        <v>1991</v>
      </c>
    </row>
    <row r="75" s="2" customFormat="1" ht="24" spans="1:19">
      <c r="A75" s="9" t="s">
        <v>1989</v>
      </c>
      <c r="B75" s="9" t="s">
        <v>1990</v>
      </c>
      <c r="C75" s="9"/>
      <c r="D75" s="9"/>
      <c r="E75" s="9"/>
      <c r="F75" s="9" t="s">
        <v>1983</v>
      </c>
      <c r="G75" s="10" t="s">
        <v>1991</v>
      </c>
      <c r="H75" s="19" t="s">
        <v>1872</v>
      </c>
      <c r="I75" s="9" t="s">
        <v>1876</v>
      </c>
      <c r="J75" s="9">
        <v>8</v>
      </c>
      <c r="K75" s="15" t="s">
        <v>23</v>
      </c>
      <c r="L75" s="14"/>
      <c r="M75" s="14"/>
      <c r="N75" s="14">
        <v>8</v>
      </c>
      <c r="O75" s="14">
        <v>0</v>
      </c>
      <c r="P75" s="14">
        <v>0</v>
      </c>
      <c r="Q75" s="14">
        <v>0</v>
      </c>
      <c r="R75" s="14">
        <v>0</v>
      </c>
      <c r="S75" s="9"/>
    </row>
    <row r="76" s="2" customFormat="1" ht="24" spans="1:19">
      <c r="A76" s="9" t="s">
        <v>1989</v>
      </c>
      <c r="B76" s="9" t="s">
        <v>1990</v>
      </c>
      <c r="C76" s="9"/>
      <c r="D76" s="9"/>
      <c r="E76" s="9"/>
      <c r="F76" s="9" t="s">
        <v>1983</v>
      </c>
      <c r="G76" s="10" t="s">
        <v>1991</v>
      </c>
      <c r="H76" s="19" t="s">
        <v>1872</v>
      </c>
      <c r="I76" s="9" t="s">
        <v>1874</v>
      </c>
      <c r="J76" s="9">
        <v>177</v>
      </c>
      <c r="K76" s="15" t="s">
        <v>23</v>
      </c>
      <c r="L76" s="14"/>
      <c r="M76" s="14"/>
      <c r="N76" s="14">
        <v>177</v>
      </c>
      <c r="O76" s="14">
        <v>177</v>
      </c>
      <c r="P76" s="14">
        <v>177</v>
      </c>
      <c r="Q76" s="14">
        <v>0</v>
      </c>
      <c r="R76" s="14">
        <v>0</v>
      </c>
      <c r="S76" s="9"/>
    </row>
    <row r="77" s="2" customFormat="1" ht="24" spans="1:19">
      <c r="A77" s="9" t="s">
        <v>1992</v>
      </c>
      <c r="B77" s="9" t="s">
        <v>1993</v>
      </c>
      <c r="C77" s="9"/>
      <c r="D77" s="9"/>
      <c r="E77" s="9"/>
      <c r="F77" s="9" t="s">
        <v>1994</v>
      </c>
      <c r="G77" s="10" t="s">
        <v>1995</v>
      </c>
      <c r="H77" s="19" t="s">
        <v>1872</v>
      </c>
      <c r="I77" s="19" t="s">
        <v>1875</v>
      </c>
      <c r="J77" s="22">
        <v>28</v>
      </c>
      <c r="K77" s="15" t="s">
        <v>23</v>
      </c>
      <c r="L77" s="14"/>
      <c r="M77" s="14"/>
      <c r="N77" s="14">
        <v>28</v>
      </c>
      <c r="O77" s="14">
        <v>28</v>
      </c>
      <c r="P77" s="14">
        <v>28</v>
      </c>
      <c r="Q77" s="14">
        <v>0</v>
      </c>
      <c r="R77" s="14">
        <v>0</v>
      </c>
      <c r="S77" s="18"/>
    </row>
    <row r="78" s="2" customFormat="1" ht="24" spans="1:19">
      <c r="A78" s="9" t="s">
        <v>1992</v>
      </c>
      <c r="B78" s="9" t="s">
        <v>1993</v>
      </c>
      <c r="C78" s="9"/>
      <c r="D78" s="9"/>
      <c r="E78" s="9"/>
      <c r="F78" s="9" t="s">
        <v>1994</v>
      </c>
      <c r="G78" s="10" t="s">
        <v>1995</v>
      </c>
      <c r="H78" s="19" t="s">
        <v>1872</v>
      </c>
      <c r="I78" s="19" t="s">
        <v>434</v>
      </c>
      <c r="J78" s="22">
        <v>47</v>
      </c>
      <c r="K78" s="15" t="s">
        <v>23</v>
      </c>
      <c r="L78" s="14"/>
      <c r="M78" s="14"/>
      <c r="N78" s="14">
        <v>47</v>
      </c>
      <c r="O78" s="14">
        <v>43.2</v>
      </c>
      <c r="P78" s="14">
        <v>43.2</v>
      </c>
      <c r="Q78" s="14">
        <v>0</v>
      </c>
      <c r="R78" s="14">
        <v>0</v>
      </c>
      <c r="S78" s="9"/>
    </row>
    <row r="79" s="2" customFormat="1" ht="24" spans="1:19">
      <c r="A79" s="9" t="s">
        <v>1992</v>
      </c>
      <c r="B79" s="9" t="s">
        <v>1993</v>
      </c>
      <c r="C79" s="9"/>
      <c r="D79" s="9"/>
      <c r="E79" s="9"/>
      <c r="F79" s="9" t="s">
        <v>1994</v>
      </c>
      <c r="G79" s="10" t="s">
        <v>1995</v>
      </c>
      <c r="H79" s="19" t="s">
        <v>1872</v>
      </c>
      <c r="I79" s="19" t="s">
        <v>129</v>
      </c>
      <c r="J79" s="22">
        <v>21.5</v>
      </c>
      <c r="K79" s="15" t="s">
        <v>23</v>
      </c>
      <c r="L79" s="14"/>
      <c r="M79" s="14"/>
      <c r="N79" s="14">
        <v>21.5</v>
      </c>
      <c r="O79" s="14">
        <v>21.5</v>
      </c>
      <c r="P79" s="14">
        <v>0</v>
      </c>
      <c r="Q79" s="14">
        <v>21.5</v>
      </c>
      <c r="R79" s="14">
        <v>0</v>
      </c>
      <c r="S79" s="9"/>
    </row>
    <row r="80" s="2" customFormat="1" ht="24" spans="1:19">
      <c r="A80" s="9" t="s">
        <v>1992</v>
      </c>
      <c r="B80" s="9" t="s">
        <v>1993</v>
      </c>
      <c r="C80" s="9"/>
      <c r="D80" s="9"/>
      <c r="E80" s="9"/>
      <c r="F80" s="9" t="s">
        <v>1994</v>
      </c>
      <c r="G80" s="10" t="s">
        <v>1995</v>
      </c>
      <c r="H80" s="19" t="s">
        <v>1872</v>
      </c>
      <c r="I80" s="19" t="s">
        <v>1235</v>
      </c>
      <c r="J80" s="22">
        <v>22</v>
      </c>
      <c r="K80" s="15" t="s">
        <v>23</v>
      </c>
      <c r="L80" s="14"/>
      <c r="M80" s="14"/>
      <c r="N80" s="14">
        <v>22</v>
      </c>
      <c r="O80" s="14">
        <v>22</v>
      </c>
      <c r="P80" s="14">
        <v>0</v>
      </c>
      <c r="Q80" s="14">
        <v>22</v>
      </c>
      <c r="R80" s="14">
        <v>0</v>
      </c>
      <c r="S80" s="9"/>
    </row>
    <row r="81" s="2" customFormat="1" ht="24" spans="1:19">
      <c r="A81" s="9" t="s">
        <v>1992</v>
      </c>
      <c r="B81" s="9" t="s">
        <v>1993</v>
      </c>
      <c r="C81" s="9"/>
      <c r="D81" s="9"/>
      <c r="E81" s="9"/>
      <c r="F81" s="9" t="s">
        <v>1994</v>
      </c>
      <c r="G81" s="10" t="s">
        <v>1995</v>
      </c>
      <c r="H81" s="19" t="s">
        <v>1872</v>
      </c>
      <c r="I81" s="19" t="s">
        <v>1873</v>
      </c>
      <c r="J81" s="22">
        <v>15</v>
      </c>
      <c r="K81" s="15" t="s">
        <v>23</v>
      </c>
      <c r="L81" s="14"/>
      <c r="M81" s="14"/>
      <c r="N81" s="14">
        <v>0</v>
      </c>
      <c r="O81" s="14">
        <v>0</v>
      </c>
      <c r="P81" s="14">
        <v>0</v>
      </c>
      <c r="Q81" s="14">
        <v>0</v>
      </c>
      <c r="R81" s="14">
        <v>0</v>
      </c>
      <c r="S81" s="9"/>
    </row>
    <row r="82" s="2" customFormat="1" ht="24" spans="1:20">
      <c r="A82" s="9" t="s">
        <v>1992</v>
      </c>
      <c r="B82" s="9" t="s">
        <v>1993</v>
      </c>
      <c r="C82" s="9"/>
      <c r="D82" s="9"/>
      <c r="E82" s="9"/>
      <c r="F82" s="9" t="s">
        <v>1994</v>
      </c>
      <c r="G82" s="10" t="s">
        <v>1995</v>
      </c>
      <c r="H82" s="19" t="s">
        <v>1872</v>
      </c>
      <c r="I82" s="19" t="s">
        <v>1877</v>
      </c>
      <c r="J82" s="22">
        <v>26</v>
      </c>
      <c r="K82" s="15" t="s">
        <v>23</v>
      </c>
      <c r="L82" s="14"/>
      <c r="M82" s="14"/>
      <c r="N82" s="14">
        <v>26</v>
      </c>
      <c r="O82" s="14">
        <v>2.618</v>
      </c>
      <c r="P82" s="14">
        <v>0</v>
      </c>
      <c r="Q82" s="14">
        <v>2.618</v>
      </c>
      <c r="R82" s="14">
        <v>0</v>
      </c>
      <c r="S82" s="9"/>
      <c r="T82" s="2" t="s">
        <v>1995</v>
      </c>
    </row>
    <row r="83" s="2" customFormat="1" ht="24" spans="1:19">
      <c r="A83" s="9" t="s">
        <v>1992</v>
      </c>
      <c r="B83" s="9" t="s">
        <v>1993</v>
      </c>
      <c r="C83" s="9"/>
      <c r="D83" s="9"/>
      <c r="E83" s="9"/>
      <c r="F83" s="9" t="s">
        <v>1994</v>
      </c>
      <c r="G83" s="10" t="s">
        <v>1995</v>
      </c>
      <c r="H83" s="19" t="s">
        <v>1872</v>
      </c>
      <c r="I83" s="19" t="s">
        <v>1876</v>
      </c>
      <c r="J83" s="22">
        <v>2.5</v>
      </c>
      <c r="K83" s="15" t="s">
        <v>23</v>
      </c>
      <c r="L83" s="14"/>
      <c r="M83" s="14"/>
      <c r="N83" s="14">
        <v>2.5</v>
      </c>
      <c r="O83" s="14">
        <v>0</v>
      </c>
      <c r="P83" s="14">
        <v>0</v>
      </c>
      <c r="Q83" s="14">
        <v>0</v>
      </c>
      <c r="R83" s="14">
        <v>0</v>
      </c>
      <c r="S83" s="9"/>
    </row>
    <row r="84" s="2" customFormat="1" ht="24" spans="1:19">
      <c r="A84" s="9" t="s">
        <v>1992</v>
      </c>
      <c r="B84" s="9" t="s">
        <v>1993</v>
      </c>
      <c r="C84" s="9"/>
      <c r="D84" s="9"/>
      <c r="E84" s="9"/>
      <c r="F84" s="9" t="s">
        <v>1994</v>
      </c>
      <c r="G84" s="10" t="s">
        <v>1995</v>
      </c>
      <c r="H84" s="19" t="s">
        <v>1872</v>
      </c>
      <c r="I84" s="23" t="s">
        <v>1874</v>
      </c>
      <c r="J84" s="22">
        <v>25.5</v>
      </c>
      <c r="K84" s="15" t="s">
        <v>23</v>
      </c>
      <c r="L84" s="14"/>
      <c r="M84" s="14"/>
      <c r="N84" s="14">
        <v>25.5</v>
      </c>
      <c r="O84" s="14">
        <v>25.5</v>
      </c>
      <c r="P84" s="14">
        <v>0</v>
      </c>
      <c r="Q84" s="14">
        <v>0</v>
      </c>
      <c r="R84" s="14">
        <v>25.5</v>
      </c>
      <c r="S84" s="9"/>
    </row>
    <row r="85" s="2" customFormat="1" ht="24" spans="1:19">
      <c r="A85" s="9" t="s">
        <v>1992</v>
      </c>
      <c r="B85" s="9" t="s">
        <v>1993</v>
      </c>
      <c r="C85" s="9"/>
      <c r="D85" s="9"/>
      <c r="E85" s="9"/>
      <c r="F85" s="9" t="s">
        <v>1996</v>
      </c>
      <c r="G85" s="10" t="s">
        <v>1997</v>
      </c>
      <c r="H85" s="9" t="s">
        <v>1872</v>
      </c>
      <c r="I85" s="9" t="s">
        <v>1875</v>
      </c>
      <c r="J85" s="9">
        <v>14.46</v>
      </c>
      <c r="K85" s="9" t="s">
        <v>23</v>
      </c>
      <c r="L85" s="14"/>
      <c r="M85" s="14"/>
      <c r="N85" s="14">
        <v>14.46</v>
      </c>
      <c r="O85" s="14">
        <v>0</v>
      </c>
      <c r="P85" s="14">
        <v>0</v>
      </c>
      <c r="Q85" s="14">
        <v>0</v>
      </c>
      <c r="R85" s="14">
        <v>0</v>
      </c>
      <c r="S85" s="18"/>
    </row>
    <row r="86" s="2" customFormat="1" ht="24" spans="1:19">
      <c r="A86" s="9" t="s">
        <v>1992</v>
      </c>
      <c r="B86" s="9" t="s">
        <v>1993</v>
      </c>
      <c r="C86" s="9"/>
      <c r="D86" s="9"/>
      <c r="E86" s="9"/>
      <c r="F86" s="9" t="s">
        <v>1996</v>
      </c>
      <c r="G86" s="10" t="s">
        <v>1997</v>
      </c>
      <c r="H86" s="9" t="s">
        <v>1872</v>
      </c>
      <c r="I86" s="11" t="s">
        <v>434</v>
      </c>
      <c r="J86" s="9">
        <v>21.95</v>
      </c>
      <c r="K86" s="9" t="s">
        <v>23</v>
      </c>
      <c r="L86" s="14"/>
      <c r="M86" s="14"/>
      <c r="N86" s="14">
        <v>21.95</v>
      </c>
      <c r="O86" s="14">
        <v>0</v>
      </c>
      <c r="P86" s="14">
        <v>0</v>
      </c>
      <c r="Q86" s="14">
        <v>0</v>
      </c>
      <c r="R86" s="14">
        <v>0</v>
      </c>
      <c r="S86" s="9"/>
    </row>
    <row r="87" s="2" customFormat="1" ht="24" spans="1:19">
      <c r="A87" s="9" t="s">
        <v>1992</v>
      </c>
      <c r="B87" s="9" t="s">
        <v>1993</v>
      </c>
      <c r="C87" s="9"/>
      <c r="D87" s="9"/>
      <c r="E87" s="9"/>
      <c r="F87" s="9" t="s">
        <v>1996</v>
      </c>
      <c r="G87" s="10" t="s">
        <v>1997</v>
      </c>
      <c r="H87" s="9" t="s">
        <v>1872</v>
      </c>
      <c r="I87" s="11" t="s">
        <v>129</v>
      </c>
      <c r="J87" s="9">
        <v>10.9</v>
      </c>
      <c r="K87" s="9" t="s">
        <v>23</v>
      </c>
      <c r="L87" s="14"/>
      <c r="M87" s="14"/>
      <c r="N87" s="14">
        <v>10.9</v>
      </c>
      <c r="O87" s="14">
        <v>10.9</v>
      </c>
      <c r="P87" s="14">
        <v>10.9</v>
      </c>
      <c r="Q87" s="14">
        <v>0</v>
      </c>
      <c r="R87" s="14">
        <v>0</v>
      </c>
      <c r="S87" s="9"/>
    </row>
    <row r="88" s="2" customFormat="1" ht="24" spans="1:19">
      <c r="A88" s="9" t="s">
        <v>1992</v>
      </c>
      <c r="B88" s="9" t="s">
        <v>1993</v>
      </c>
      <c r="C88" s="9"/>
      <c r="D88" s="9"/>
      <c r="E88" s="9"/>
      <c r="F88" s="9" t="s">
        <v>1996</v>
      </c>
      <c r="G88" s="10" t="s">
        <v>1997</v>
      </c>
      <c r="H88" s="9" t="s">
        <v>1872</v>
      </c>
      <c r="I88" s="11" t="s">
        <v>1235</v>
      </c>
      <c r="J88" s="9">
        <v>9.84</v>
      </c>
      <c r="K88" s="9" t="s">
        <v>23</v>
      </c>
      <c r="L88" s="14"/>
      <c r="M88" s="14"/>
      <c r="N88" s="14">
        <v>9.84</v>
      </c>
      <c r="O88" s="14">
        <v>9.84</v>
      </c>
      <c r="P88" s="14">
        <v>0</v>
      </c>
      <c r="Q88" s="14">
        <v>9.84</v>
      </c>
      <c r="R88" s="14">
        <v>0</v>
      </c>
      <c r="S88" s="9"/>
    </row>
    <row r="89" s="2" customFormat="1" ht="24" spans="1:19">
      <c r="A89" s="9" t="s">
        <v>1992</v>
      </c>
      <c r="B89" s="9" t="s">
        <v>1993</v>
      </c>
      <c r="C89" s="9"/>
      <c r="D89" s="9"/>
      <c r="E89" s="9"/>
      <c r="F89" s="9" t="s">
        <v>1996</v>
      </c>
      <c r="G89" s="10" t="s">
        <v>1997</v>
      </c>
      <c r="H89" s="9" t="s">
        <v>1872</v>
      </c>
      <c r="I89" s="11" t="s">
        <v>1873</v>
      </c>
      <c r="J89" s="9">
        <v>7.56</v>
      </c>
      <c r="K89" s="9" t="s">
        <v>23</v>
      </c>
      <c r="L89" s="14"/>
      <c r="M89" s="14"/>
      <c r="N89" s="14">
        <v>7.56</v>
      </c>
      <c r="O89" s="14">
        <v>0</v>
      </c>
      <c r="P89" s="14">
        <v>0</v>
      </c>
      <c r="Q89" s="14">
        <v>0</v>
      </c>
      <c r="R89" s="14">
        <v>0</v>
      </c>
      <c r="S89" s="9"/>
    </row>
    <row r="90" s="2" customFormat="1" ht="24" spans="1:20">
      <c r="A90" s="9" t="s">
        <v>1992</v>
      </c>
      <c r="B90" s="9" t="s">
        <v>1993</v>
      </c>
      <c r="C90" s="9"/>
      <c r="D90" s="9"/>
      <c r="E90" s="9"/>
      <c r="F90" s="9" t="s">
        <v>1996</v>
      </c>
      <c r="G90" s="10" t="s">
        <v>1997</v>
      </c>
      <c r="H90" s="9" t="s">
        <v>1872</v>
      </c>
      <c r="I90" s="11" t="s">
        <v>1877</v>
      </c>
      <c r="J90" s="9">
        <v>11.45</v>
      </c>
      <c r="K90" s="9" t="s">
        <v>23</v>
      </c>
      <c r="L90" s="14"/>
      <c r="M90" s="14"/>
      <c r="N90" s="14">
        <v>11.45</v>
      </c>
      <c r="O90" s="14">
        <v>11.45</v>
      </c>
      <c r="P90" s="14">
        <v>0</v>
      </c>
      <c r="Q90" s="14">
        <v>11.45</v>
      </c>
      <c r="R90" s="14">
        <v>0</v>
      </c>
      <c r="S90" s="9"/>
      <c r="T90" s="2" t="e">
        <v>#N/A</v>
      </c>
    </row>
    <row r="91" s="2" customFormat="1" ht="24" spans="1:19">
      <c r="A91" s="9" t="s">
        <v>1992</v>
      </c>
      <c r="B91" s="9" t="s">
        <v>1993</v>
      </c>
      <c r="C91" s="9"/>
      <c r="D91" s="9"/>
      <c r="E91" s="9"/>
      <c r="F91" s="9" t="s">
        <v>1996</v>
      </c>
      <c r="G91" s="10" t="s">
        <v>1997</v>
      </c>
      <c r="H91" s="9" t="s">
        <v>1872</v>
      </c>
      <c r="I91" s="11" t="s">
        <v>1876</v>
      </c>
      <c r="J91" s="9">
        <v>0.51</v>
      </c>
      <c r="K91" s="9" t="s">
        <v>23</v>
      </c>
      <c r="L91" s="14"/>
      <c r="M91" s="14"/>
      <c r="N91" s="14">
        <v>0.51</v>
      </c>
      <c r="O91" s="14">
        <v>0.51</v>
      </c>
      <c r="P91" s="14">
        <v>0.51</v>
      </c>
      <c r="Q91" s="14">
        <v>0</v>
      </c>
      <c r="R91" s="14">
        <v>0</v>
      </c>
      <c r="S91" s="9"/>
    </row>
    <row r="92" s="2" customFormat="1" ht="24" spans="1:19">
      <c r="A92" s="9" t="s">
        <v>1992</v>
      </c>
      <c r="B92" s="9" t="s">
        <v>1993</v>
      </c>
      <c r="C92" s="9"/>
      <c r="D92" s="9"/>
      <c r="E92" s="9"/>
      <c r="F92" s="9" t="s">
        <v>1996</v>
      </c>
      <c r="G92" s="10" t="s">
        <v>1997</v>
      </c>
      <c r="H92" s="9" t="s">
        <v>1872</v>
      </c>
      <c r="I92" s="11" t="s">
        <v>1874</v>
      </c>
      <c r="J92" s="9">
        <v>11.33</v>
      </c>
      <c r="K92" s="9" t="s">
        <v>23</v>
      </c>
      <c r="L92" s="14"/>
      <c r="M92" s="14"/>
      <c r="N92" s="14">
        <v>11.33</v>
      </c>
      <c r="O92" s="14">
        <v>11.33</v>
      </c>
      <c r="P92" s="14">
        <v>0</v>
      </c>
      <c r="Q92" s="14">
        <v>11.33</v>
      </c>
      <c r="R92" s="14">
        <v>0</v>
      </c>
      <c r="S92" s="9"/>
    </row>
    <row r="93" s="2" customFormat="1" ht="24" spans="1:19">
      <c r="A93" s="20" t="s">
        <v>1998</v>
      </c>
      <c r="B93" s="20" t="s">
        <v>1999</v>
      </c>
      <c r="C93" s="9"/>
      <c r="D93" s="9"/>
      <c r="E93" s="9"/>
      <c r="F93" s="9" t="s">
        <v>2000</v>
      </c>
      <c r="G93" s="10" t="s">
        <v>2001</v>
      </c>
      <c r="H93" s="9" t="s">
        <v>1872</v>
      </c>
      <c r="I93" s="9" t="s">
        <v>1875</v>
      </c>
      <c r="J93" s="9">
        <v>14122</v>
      </c>
      <c r="K93" s="15" t="s">
        <v>23</v>
      </c>
      <c r="L93" s="14"/>
      <c r="M93" s="14"/>
      <c r="N93" s="14">
        <v>14122</v>
      </c>
      <c r="O93" s="14">
        <v>12802.286406</v>
      </c>
      <c r="P93" s="14">
        <v>9670.646093</v>
      </c>
      <c r="Q93" s="14">
        <v>841.240313</v>
      </c>
      <c r="R93" s="14">
        <v>2290.4</v>
      </c>
      <c r="S93" s="18"/>
    </row>
    <row r="94" s="2" customFormat="1" ht="24" spans="1:19">
      <c r="A94" s="20" t="s">
        <v>1998</v>
      </c>
      <c r="B94" s="20" t="s">
        <v>1999</v>
      </c>
      <c r="C94" s="9"/>
      <c r="D94" s="9"/>
      <c r="E94" s="9"/>
      <c r="F94" s="9" t="s">
        <v>2000</v>
      </c>
      <c r="G94" s="10" t="s">
        <v>2001</v>
      </c>
      <c r="H94" s="9" t="s">
        <v>1872</v>
      </c>
      <c r="I94" s="9" t="s">
        <v>434</v>
      </c>
      <c r="J94" s="9">
        <v>24679</v>
      </c>
      <c r="K94" s="15" t="s">
        <v>23</v>
      </c>
      <c r="L94" s="14"/>
      <c r="M94" s="14"/>
      <c r="N94" s="14">
        <v>17002.4</v>
      </c>
      <c r="O94" s="14">
        <v>14947.51065</v>
      </c>
      <c r="P94" s="14">
        <v>12604.935566</v>
      </c>
      <c r="Q94" s="14">
        <v>2342.575084</v>
      </c>
      <c r="R94" s="14">
        <v>0</v>
      </c>
      <c r="S94" s="9"/>
    </row>
    <row r="95" s="2" customFormat="1" ht="24" spans="1:19">
      <c r="A95" s="20" t="s">
        <v>1998</v>
      </c>
      <c r="B95" s="20" t="s">
        <v>1999</v>
      </c>
      <c r="C95" s="9"/>
      <c r="D95" s="9"/>
      <c r="E95" s="9"/>
      <c r="F95" s="9" t="s">
        <v>2000</v>
      </c>
      <c r="G95" s="10" t="s">
        <v>2001</v>
      </c>
      <c r="H95" s="9" t="s">
        <v>1872</v>
      </c>
      <c r="I95" s="9" t="s">
        <v>129</v>
      </c>
      <c r="J95" s="9">
        <v>12014</v>
      </c>
      <c r="K95" s="15" t="s">
        <v>23</v>
      </c>
      <c r="L95" s="14"/>
      <c r="M95" s="14"/>
      <c r="N95" s="14">
        <v>11124</v>
      </c>
      <c r="O95" s="14">
        <v>9839.038825</v>
      </c>
      <c r="P95" s="14">
        <v>5878.416373</v>
      </c>
      <c r="Q95" s="14">
        <v>3960.622452</v>
      </c>
      <c r="R95" s="14">
        <v>0</v>
      </c>
      <c r="S95" s="9"/>
    </row>
    <row r="96" s="2" customFormat="1" ht="24" spans="1:19">
      <c r="A96" s="20" t="s">
        <v>1998</v>
      </c>
      <c r="B96" s="20" t="s">
        <v>1999</v>
      </c>
      <c r="C96" s="9"/>
      <c r="D96" s="9"/>
      <c r="E96" s="9"/>
      <c r="F96" s="9" t="s">
        <v>2000</v>
      </c>
      <c r="G96" s="10" t="s">
        <v>2001</v>
      </c>
      <c r="H96" s="9" t="s">
        <v>1872</v>
      </c>
      <c r="I96" s="9" t="s">
        <v>1235</v>
      </c>
      <c r="J96" s="9">
        <v>9727</v>
      </c>
      <c r="K96" s="15" t="s">
        <v>23</v>
      </c>
      <c r="L96" s="14"/>
      <c r="M96" s="14"/>
      <c r="N96" s="14">
        <v>9430</v>
      </c>
      <c r="O96" s="14">
        <v>7792.867215</v>
      </c>
      <c r="P96" s="14">
        <v>7792.867215</v>
      </c>
      <c r="Q96" s="14">
        <v>0</v>
      </c>
      <c r="R96" s="14">
        <v>0</v>
      </c>
      <c r="S96" s="9"/>
    </row>
    <row r="97" s="2" customFormat="1" ht="24" spans="1:19">
      <c r="A97" s="20" t="s">
        <v>1998</v>
      </c>
      <c r="B97" s="20" t="s">
        <v>1999</v>
      </c>
      <c r="C97" s="9"/>
      <c r="D97" s="9"/>
      <c r="E97" s="9"/>
      <c r="F97" s="9" t="s">
        <v>2000</v>
      </c>
      <c r="G97" s="10" t="s">
        <v>2001</v>
      </c>
      <c r="H97" s="9" t="s">
        <v>1872</v>
      </c>
      <c r="I97" s="9" t="s">
        <v>1873</v>
      </c>
      <c r="J97" s="9">
        <v>6853</v>
      </c>
      <c r="K97" s="15" t="s">
        <v>23</v>
      </c>
      <c r="L97" s="14"/>
      <c r="M97" s="14"/>
      <c r="N97" s="14">
        <v>5083.785</v>
      </c>
      <c r="O97" s="14">
        <v>4830.869353</v>
      </c>
      <c r="P97" s="14">
        <v>4830.869353</v>
      </c>
      <c r="Q97" s="14">
        <v>0</v>
      </c>
      <c r="R97" s="14">
        <v>0</v>
      </c>
      <c r="S97" s="9"/>
    </row>
    <row r="98" s="2" customFormat="1" ht="24" spans="1:20">
      <c r="A98" s="20" t="s">
        <v>1998</v>
      </c>
      <c r="B98" s="20" t="s">
        <v>1999</v>
      </c>
      <c r="C98" s="9"/>
      <c r="D98" s="9"/>
      <c r="E98" s="9"/>
      <c r="F98" s="9" t="s">
        <v>2000</v>
      </c>
      <c r="G98" s="10" t="s">
        <v>2001</v>
      </c>
      <c r="H98" s="9" t="s">
        <v>1872</v>
      </c>
      <c r="I98" s="9" t="s">
        <v>1877</v>
      </c>
      <c r="J98" s="9">
        <v>12709</v>
      </c>
      <c r="K98" s="15" t="s">
        <v>23</v>
      </c>
      <c r="L98" s="14"/>
      <c r="M98" s="14"/>
      <c r="N98" s="14">
        <v>8942</v>
      </c>
      <c r="O98" s="14">
        <v>7851.715848895</v>
      </c>
      <c r="P98" s="14">
        <v>6671.793901</v>
      </c>
      <c r="Q98" s="14">
        <v>1179.921947895</v>
      </c>
      <c r="R98" s="14">
        <v>0</v>
      </c>
      <c r="S98" s="9"/>
      <c r="T98" s="2" t="s">
        <v>2001</v>
      </c>
    </row>
    <row r="99" s="2" customFormat="1" ht="24" spans="1:19">
      <c r="A99" s="20" t="s">
        <v>1998</v>
      </c>
      <c r="B99" s="20" t="s">
        <v>1999</v>
      </c>
      <c r="C99" s="9"/>
      <c r="D99" s="9"/>
      <c r="E99" s="9"/>
      <c r="F99" s="9" t="s">
        <v>2000</v>
      </c>
      <c r="G99" s="10" t="s">
        <v>2001</v>
      </c>
      <c r="H99" s="9" t="s">
        <v>1872</v>
      </c>
      <c r="I99" s="9" t="s">
        <v>1876</v>
      </c>
      <c r="J99" s="9">
        <v>1263</v>
      </c>
      <c r="K99" s="15" t="s">
        <v>23</v>
      </c>
      <c r="L99" s="14"/>
      <c r="M99" s="14"/>
      <c r="N99" s="14">
        <v>1263</v>
      </c>
      <c r="O99" s="14">
        <v>1169.11747</v>
      </c>
      <c r="P99" s="14">
        <v>362.927087</v>
      </c>
      <c r="Q99" s="14">
        <v>622.061183</v>
      </c>
      <c r="R99" s="14">
        <v>184.1292</v>
      </c>
      <c r="S99" s="9"/>
    </row>
    <row r="100" s="2" customFormat="1" ht="24" spans="1:19">
      <c r="A100" s="20" t="s">
        <v>1998</v>
      </c>
      <c r="B100" s="20" t="s">
        <v>1999</v>
      </c>
      <c r="C100" s="9"/>
      <c r="D100" s="9"/>
      <c r="E100" s="9"/>
      <c r="F100" s="9" t="s">
        <v>2000</v>
      </c>
      <c r="G100" s="10" t="s">
        <v>2001</v>
      </c>
      <c r="H100" s="9" t="s">
        <v>1872</v>
      </c>
      <c r="I100" s="9" t="s">
        <v>1874</v>
      </c>
      <c r="J100" s="9">
        <v>9128</v>
      </c>
      <c r="K100" s="15" t="s">
        <v>23</v>
      </c>
      <c r="L100" s="14"/>
      <c r="M100" s="14"/>
      <c r="N100" s="14">
        <v>4358.584</v>
      </c>
      <c r="O100" s="14">
        <v>3731.803938</v>
      </c>
      <c r="P100" s="14">
        <v>2485.050248</v>
      </c>
      <c r="Q100" s="14">
        <v>1246.75369</v>
      </c>
      <c r="R100" s="14">
        <v>0</v>
      </c>
      <c r="S100" s="9"/>
    </row>
    <row r="101" s="2" customFormat="1" ht="24" spans="1:19">
      <c r="A101" s="20" t="s">
        <v>1998</v>
      </c>
      <c r="B101" s="20" t="s">
        <v>1999</v>
      </c>
      <c r="C101" s="9"/>
      <c r="D101" s="9"/>
      <c r="E101" s="9"/>
      <c r="F101" s="9" t="s">
        <v>2002</v>
      </c>
      <c r="G101" s="10" t="s">
        <v>2003</v>
      </c>
      <c r="H101" s="9" t="s">
        <v>1872</v>
      </c>
      <c r="I101" s="9" t="s">
        <v>1875</v>
      </c>
      <c r="J101" s="9">
        <v>500</v>
      </c>
      <c r="K101" s="15" t="s">
        <v>23</v>
      </c>
      <c r="L101" s="14"/>
      <c r="M101" s="14"/>
      <c r="N101" s="14">
        <v>500</v>
      </c>
      <c r="O101" s="14">
        <v>500</v>
      </c>
      <c r="P101" s="14">
        <v>500</v>
      </c>
      <c r="Q101" s="14">
        <v>0</v>
      </c>
      <c r="R101" s="14">
        <v>0</v>
      </c>
      <c r="S101" s="18"/>
    </row>
    <row r="102" s="2" customFormat="1" ht="24" spans="1:19">
      <c r="A102" s="20" t="s">
        <v>1998</v>
      </c>
      <c r="B102" s="20" t="s">
        <v>1999</v>
      </c>
      <c r="C102" s="9"/>
      <c r="D102" s="9"/>
      <c r="E102" s="9"/>
      <c r="F102" s="9" t="s">
        <v>2002</v>
      </c>
      <c r="G102" s="10" t="s">
        <v>2003</v>
      </c>
      <c r="H102" s="9" t="s">
        <v>1872</v>
      </c>
      <c r="I102" s="9" t="s">
        <v>1874</v>
      </c>
      <c r="J102" s="9">
        <v>500</v>
      </c>
      <c r="K102" s="15" t="s">
        <v>23</v>
      </c>
      <c r="L102" s="14"/>
      <c r="M102" s="14"/>
      <c r="N102" s="14">
        <v>285.6564</v>
      </c>
      <c r="O102" s="14">
        <v>0</v>
      </c>
      <c r="P102" s="14">
        <v>0</v>
      </c>
      <c r="Q102" s="14">
        <v>0</v>
      </c>
      <c r="R102" s="14">
        <v>0</v>
      </c>
      <c r="S102" s="9"/>
    </row>
    <row r="103" s="2" customFormat="1" ht="24" spans="1:19">
      <c r="A103" s="9" t="s">
        <v>2004</v>
      </c>
      <c r="B103" s="9" t="s">
        <v>2005</v>
      </c>
      <c r="C103" s="9"/>
      <c r="D103" s="9"/>
      <c r="E103" s="9"/>
      <c r="F103" s="9" t="s">
        <v>2006</v>
      </c>
      <c r="G103" s="10" t="s">
        <v>2007</v>
      </c>
      <c r="H103" s="9" t="s">
        <v>1872</v>
      </c>
      <c r="I103" s="19" t="s">
        <v>1875</v>
      </c>
      <c r="J103" s="22">
        <v>396.5</v>
      </c>
      <c r="K103" s="15" t="s">
        <v>23</v>
      </c>
      <c r="L103" s="14"/>
      <c r="M103" s="14"/>
      <c r="N103" s="14">
        <v>396.5</v>
      </c>
      <c r="O103" s="14">
        <v>396.5</v>
      </c>
      <c r="P103" s="14">
        <v>396.5</v>
      </c>
      <c r="Q103" s="14">
        <v>0</v>
      </c>
      <c r="R103" s="14">
        <v>0</v>
      </c>
      <c r="S103" s="18"/>
    </row>
    <row r="104" s="2" customFormat="1" ht="24" spans="1:19">
      <c r="A104" s="9" t="s">
        <v>2004</v>
      </c>
      <c r="B104" s="9" t="s">
        <v>2005</v>
      </c>
      <c r="C104" s="9"/>
      <c r="D104" s="9"/>
      <c r="E104" s="9"/>
      <c r="F104" s="9" t="s">
        <v>2006</v>
      </c>
      <c r="G104" s="10" t="s">
        <v>2007</v>
      </c>
      <c r="H104" s="9" t="s">
        <v>1872</v>
      </c>
      <c r="I104" s="19" t="s">
        <v>434</v>
      </c>
      <c r="J104" s="22">
        <v>601.9</v>
      </c>
      <c r="K104" s="15" t="s">
        <v>23</v>
      </c>
      <c r="L104" s="14"/>
      <c r="M104" s="14"/>
      <c r="N104" s="14">
        <v>601.9</v>
      </c>
      <c r="O104" s="14">
        <v>582.157418</v>
      </c>
      <c r="P104" s="14">
        <v>582.157418</v>
      </c>
      <c r="Q104" s="14">
        <v>0</v>
      </c>
      <c r="R104" s="14">
        <v>0</v>
      </c>
      <c r="S104" s="9"/>
    </row>
    <row r="105" s="2" customFormat="1" ht="24" spans="1:19">
      <c r="A105" s="9" t="s">
        <v>2004</v>
      </c>
      <c r="B105" s="9" t="s">
        <v>2005</v>
      </c>
      <c r="C105" s="9"/>
      <c r="D105" s="9"/>
      <c r="E105" s="9"/>
      <c r="F105" s="9" t="s">
        <v>2006</v>
      </c>
      <c r="G105" s="10" t="s">
        <v>2007</v>
      </c>
      <c r="H105" s="9" t="s">
        <v>1872</v>
      </c>
      <c r="I105" s="19" t="s">
        <v>129</v>
      </c>
      <c r="J105" s="22">
        <v>299</v>
      </c>
      <c r="K105" s="15" t="s">
        <v>23</v>
      </c>
      <c r="L105" s="14"/>
      <c r="M105" s="14"/>
      <c r="N105" s="14">
        <v>299</v>
      </c>
      <c r="O105" s="14">
        <v>299</v>
      </c>
      <c r="P105" s="14">
        <v>0</v>
      </c>
      <c r="Q105" s="14">
        <v>299</v>
      </c>
      <c r="R105" s="14">
        <v>0</v>
      </c>
      <c r="S105" s="9"/>
    </row>
    <row r="106" s="2" customFormat="1" ht="24" spans="1:19">
      <c r="A106" s="9" t="s">
        <v>2004</v>
      </c>
      <c r="B106" s="9" t="s">
        <v>2005</v>
      </c>
      <c r="C106" s="9"/>
      <c r="D106" s="9"/>
      <c r="E106" s="9"/>
      <c r="F106" s="9" t="s">
        <v>2006</v>
      </c>
      <c r="G106" s="10" t="s">
        <v>2007</v>
      </c>
      <c r="H106" s="9" t="s">
        <v>1872</v>
      </c>
      <c r="I106" s="19" t="s">
        <v>1235</v>
      </c>
      <c r="J106" s="22">
        <v>269.75</v>
      </c>
      <c r="K106" s="15" t="s">
        <v>23</v>
      </c>
      <c r="L106" s="14"/>
      <c r="M106" s="14"/>
      <c r="N106" s="14">
        <v>269.75</v>
      </c>
      <c r="O106" s="14">
        <v>269.75</v>
      </c>
      <c r="P106" s="14">
        <v>0</v>
      </c>
      <c r="Q106" s="14">
        <v>269.75</v>
      </c>
      <c r="R106" s="14">
        <v>0</v>
      </c>
      <c r="S106" s="9"/>
    </row>
    <row r="107" s="2" customFormat="1" ht="24" spans="1:19">
      <c r="A107" s="9" t="s">
        <v>2004</v>
      </c>
      <c r="B107" s="9" t="s">
        <v>2005</v>
      </c>
      <c r="C107" s="9"/>
      <c r="D107" s="9"/>
      <c r="E107" s="9"/>
      <c r="F107" s="9" t="s">
        <v>2006</v>
      </c>
      <c r="G107" s="10" t="s">
        <v>2007</v>
      </c>
      <c r="H107" s="9" t="s">
        <v>1872</v>
      </c>
      <c r="I107" s="19" t="s">
        <v>1873</v>
      </c>
      <c r="J107" s="22">
        <v>207.35</v>
      </c>
      <c r="K107" s="15" t="s">
        <v>23</v>
      </c>
      <c r="L107" s="14"/>
      <c r="M107" s="14"/>
      <c r="N107" s="14">
        <v>207.35</v>
      </c>
      <c r="O107" s="14">
        <v>0</v>
      </c>
      <c r="P107" s="14">
        <v>0</v>
      </c>
      <c r="Q107" s="14">
        <v>0</v>
      </c>
      <c r="R107" s="14">
        <v>0</v>
      </c>
      <c r="S107" s="9"/>
    </row>
    <row r="108" s="2" customFormat="1" ht="24" spans="1:20">
      <c r="A108" s="9" t="s">
        <v>2004</v>
      </c>
      <c r="B108" s="9" t="s">
        <v>2005</v>
      </c>
      <c r="C108" s="9"/>
      <c r="D108" s="9"/>
      <c r="E108" s="9"/>
      <c r="F108" s="9" t="s">
        <v>2006</v>
      </c>
      <c r="G108" s="10" t="s">
        <v>2007</v>
      </c>
      <c r="H108" s="9" t="s">
        <v>1872</v>
      </c>
      <c r="I108" s="19" t="s">
        <v>1877</v>
      </c>
      <c r="J108" s="22">
        <v>313.95</v>
      </c>
      <c r="K108" s="15" t="s">
        <v>23</v>
      </c>
      <c r="L108" s="14"/>
      <c r="M108" s="14"/>
      <c r="N108" s="14">
        <v>313.95</v>
      </c>
      <c r="O108" s="14">
        <v>301.396742</v>
      </c>
      <c r="P108" s="14">
        <v>301.396742</v>
      </c>
      <c r="Q108" s="14">
        <v>0</v>
      </c>
      <c r="R108" s="14">
        <v>0</v>
      </c>
      <c r="S108" s="9"/>
      <c r="T108" s="2" t="s">
        <v>2007</v>
      </c>
    </row>
    <row r="109" s="2" customFormat="1" ht="24" spans="1:19">
      <c r="A109" s="9" t="s">
        <v>2004</v>
      </c>
      <c r="B109" s="9" t="s">
        <v>2005</v>
      </c>
      <c r="C109" s="9"/>
      <c r="D109" s="9"/>
      <c r="E109" s="9"/>
      <c r="F109" s="9" t="s">
        <v>2006</v>
      </c>
      <c r="G109" s="10" t="s">
        <v>2007</v>
      </c>
      <c r="H109" s="9" t="s">
        <v>1872</v>
      </c>
      <c r="I109" s="19" t="s">
        <v>1876</v>
      </c>
      <c r="J109" s="22">
        <v>14.3</v>
      </c>
      <c r="K109" s="15" t="s">
        <v>23</v>
      </c>
      <c r="L109" s="14"/>
      <c r="M109" s="14"/>
      <c r="N109" s="14">
        <v>14.3</v>
      </c>
      <c r="O109" s="14">
        <v>0</v>
      </c>
      <c r="P109" s="14">
        <v>0</v>
      </c>
      <c r="Q109" s="14">
        <v>0</v>
      </c>
      <c r="R109" s="14">
        <v>0</v>
      </c>
      <c r="S109" s="9"/>
    </row>
    <row r="110" s="2" customFormat="1" ht="24" spans="1:19">
      <c r="A110" s="9" t="s">
        <v>2004</v>
      </c>
      <c r="B110" s="9" t="s">
        <v>2005</v>
      </c>
      <c r="C110" s="9"/>
      <c r="D110" s="9"/>
      <c r="E110" s="9"/>
      <c r="F110" s="9" t="s">
        <v>2006</v>
      </c>
      <c r="G110" s="10" t="s">
        <v>2007</v>
      </c>
      <c r="H110" s="9" t="s">
        <v>1872</v>
      </c>
      <c r="I110" s="23" t="s">
        <v>1874</v>
      </c>
      <c r="J110" s="22">
        <v>310.7</v>
      </c>
      <c r="K110" s="15" t="s">
        <v>23</v>
      </c>
      <c r="L110" s="14"/>
      <c r="M110" s="14"/>
      <c r="N110" s="14">
        <v>310.7</v>
      </c>
      <c r="O110" s="14">
        <v>310.7</v>
      </c>
      <c r="P110" s="14">
        <v>0</v>
      </c>
      <c r="Q110" s="14">
        <v>310.7</v>
      </c>
      <c r="R110" s="14">
        <v>0</v>
      </c>
      <c r="S110" s="9"/>
    </row>
    <row r="111" s="2" customFormat="1" ht="24" spans="1:19">
      <c r="A111" s="20" t="s">
        <v>2008</v>
      </c>
      <c r="B111" s="20" t="s">
        <v>2009</v>
      </c>
      <c r="C111" s="9"/>
      <c r="D111" s="9"/>
      <c r="E111" s="9"/>
      <c r="F111" s="20" t="s">
        <v>2010</v>
      </c>
      <c r="G111" s="21" t="s">
        <v>2011</v>
      </c>
      <c r="H111" s="20" t="s">
        <v>1872</v>
      </c>
      <c r="I111" s="20" t="s">
        <v>1875</v>
      </c>
      <c r="J111" s="20">
        <v>366</v>
      </c>
      <c r="K111" s="20" t="s">
        <v>23</v>
      </c>
      <c r="L111" s="20"/>
      <c r="M111" s="9"/>
      <c r="N111" s="14">
        <v>239</v>
      </c>
      <c r="O111" s="14">
        <v>239</v>
      </c>
      <c r="P111" s="14">
        <v>0</v>
      </c>
      <c r="Q111" s="14">
        <v>239</v>
      </c>
      <c r="R111" s="14">
        <v>0</v>
      </c>
      <c r="S111" s="9"/>
    </row>
    <row r="112" s="2" customFormat="1" ht="24" spans="1:19">
      <c r="A112" s="20" t="s">
        <v>2008</v>
      </c>
      <c r="B112" s="20" t="s">
        <v>2009</v>
      </c>
      <c r="C112" s="9"/>
      <c r="D112" s="9"/>
      <c r="E112" s="9"/>
      <c r="F112" s="9" t="s">
        <v>2010</v>
      </c>
      <c r="G112" s="21" t="s">
        <v>2011</v>
      </c>
      <c r="H112" s="20" t="s">
        <v>1872</v>
      </c>
      <c r="I112" s="20" t="s">
        <v>434</v>
      </c>
      <c r="J112" s="20">
        <v>556</v>
      </c>
      <c r="K112" s="20" t="s">
        <v>23</v>
      </c>
      <c r="L112" s="20"/>
      <c r="M112" s="9"/>
      <c r="N112" s="14">
        <v>556</v>
      </c>
      <c r="O112" s="14">
        <v>332.219105</v>
      </c>
      <c r="P112" s="14">
        <v>332.219105</v>
      </c>
      <c r="Q112" s="14">
        <v>0</v>
      </c>
      <c r="R112" s="14">
        <v>0</v>
      </c>
      <c r="S112" s="9"/>
    </row>
    <row r="113" s="2" customFormat="1" ht="24" spans="1:19">
      <c r="A113" s="20" t="s">
        <v>2008</v>
      </c>
      <c r="B113" s="20" t="s">
        <v>2009</v>
      </c>
      <c r="C113" s="9"/>
      <c r="D113" s="9"/>
      <c r="E113" s="9"/>
      <c r="F113" s="20" t="s">
        <v>2010</v>
      </c>
      <c r="G113" s="21" t="s">
        <v>2011</v>
      </c>
      <c r="H113" s="20" t="s">
        <v>1872</v>
      </c>
      <c r="I113" s="20" t="s">
        <v>129</v>
      </c>
      <c r="J113" s="20">
        <v>276</v>
      </c>
      <c r="K113" s="20" t="s">
        <v>23</v>
      </c>
      <c r="L113" s="20"/>
      <c r="M113" s="9"/>
      <c r="N113" s="14">
        <v>276</v>
      </c>
      <c r="O113" s="14">
        <v>0</v>
      </c>
      <c r="P113" s="14">
        <v>0</v>
      </c>
      <c r="Q113" s="14">
        <v>0</v>
      </c>
      <c r="R113" s="14">
        <v>0</v>
      </c>
      <c r="S113" s="9"/>
    </row>
    <row r="114" s="2" customFormat="1" ht="24" spans="1:19">
      <c r="A114" s="20" t="s">
        <v>2008</v>
      </c>
      <c r="B114" s="20" t="s">
        <v>2009</v>
      </c>
      <c r="C114" s="9"/>
      <c r="D114" s="9"/>
      <c r="E114" s="9"/>
      <c r="F114" s="9" t="s">
        <v>2010</v>
      </c>
      <c r="G114" s="21" t="s">
        <v>2011</v>
      </c>
      <c r="H114" s="20" t="s">
        <v>1872</v>
      </c>
      <c r="I114" s="20" t="s">
        <v>1235</v>
      </c>
      <c r="J114" s="20">
        <v>249</v>
      </c>
      <c r="K114" s="20" t="s">
        <v>23</v>
      </c>
      <c r="L114" s="20"/>
      <c r="M114" s="9"/>
      <c r="N114" s="14">
        <v>249</v>
      </c>
      <c r="O114" s="14">
        <v>249</v>
      </c>
      <c r="P114" s="14">
        <v>0</v>
      </c>
      <c r="Q114" s="14">
        <v>249</v>
      </c>
      <c r="R114" s="14">
        <v>0</v>
      </c>
      <c r="S114" s="9"/>
    </row>
    <row r="115" s="2" customFormat="1" ht="24" spans="1:19">
      <c r="A115" s="20" t="s">
        <v>2008</v>
      </c>
      <c r="B115" s="20" t="s">
        <v>2009</v>
      </c>
      <c r="C115" s="9"/>
      <c r="D115" s="9"/>
      <c r="E115" s="9"/>
      <c r="F115" s="20" t="s">
        <v>2010</v>
      </c>
      <c r="G115" s="21" t="s">
        <v>2011</v>
      </c>
      <c r="H115" s="20" t="s">
        <v>1872</v>
      </c>
      <c r="I115" s="20" t="s">
        <v>1873</v>
      </c>
      <c r="J115" s="20">
        <v>191</v>
      </c>
      <c r="K115" s="20" t="s">
        <v>23</v>
      </c>
      <c r="L115" s="20"/>
      <c r="M115" s="9"/>
      <c r="N115" s="14">
        <v>191</v>
      </c>
      <c r="O115" s="14">
        <v>191</v>
      </c>
      <c r="P115" s="14">
        <v>191</v>
      </c>
      <c r="Q115" s="14">
        <v>0</v>
      </c>
      <c r="R115" s="14">
        <v>0</v>
      </c>
      <c r="S115" s="9"/>
    </row>
    <row r="116" s="2" customFormat="1" ht="24" spans="1:20">
      <c r="A116" s="20" t="s">
        <v>2008</v>
      </c>
      <c r="B116" s="20" t="s">
        <v>2009</v>
      </c>
      <c r="C116" s="9"/>
      <c r="D116" s="9"/>
      <c r="E116" s="9"/>
      <c r="F116" s="9" t="s">
        <v>2010</v>
      </c>
      <c r="G116" s="21" t="s">
        <v>2011</v>
      </c>
      <c r="H116" s="20" t="s">
        <v>1872</v>
      </c>
      <c r="I116" s="20" t="s">
        <v>1877</v>
      </c>
      <c r="J116" s="20">
        <v>290</v>
      </c>
      <c r="K116" s="20" t="s">
        <v>23</v>
      </c>
      <c r="L116" s="20"/>
      <c r="M116" s="9"/>
      <c r="N116" s="14">
        <v>290</v>
      </c>
      <c r="O116" s="14">
        <v>290</v>
      </c>
      <c r="P116" s="14">
        <v>0</v>
      </c>
      <c r="Q116" s="14">
        <v>290</v>
      </c>
      <c r="R116" s="14">
        <v>0</v>
      </c>
      <c r="S116" s="9"/>
      <c r="T116" s="2" t="s">
        <v>2011</v>
      </c>
    </row>
    <row r="117" s="2" customFormat="1" ht="24" spans="1:19">
      <c r="A117" s="20" t="s">
        <v>2008</v>
      </c>
      <c r="B117" s="20" t="s">
        <v>2009</v>
      </c>
      <c r="C117" s="9"/>
      <c r="D117" s="9"/>
      <c r="E117" s="9"/>
      <c r="F117" s="20" t="s">
        <v>2010</v>
      </c>
      <c r="G117" s="21" t="s">
        <v>2011</v>
      </c>
      <c r="H117" s="20" t="s">
        <v>1872</v>
      </c>
      <c r="I117" s="20" t="s">
        <v>1876</v>
      </c>
      <c r="J117" s="20">
        <v>13</v>
      </c>
      <c r="K117" s="20" t="s">
        <v>23</v>
      </c>
      <c r="L117" s="20"/>
      <c r="M117" s="9"/>
      <c r="N117" s="14">
        <v>13</v>
      </c>
      <c r="O117" s="14">
        <v>13</v>
      </c>
      <c r="P117" s="14">
        <v>13</v>
      </c>
      <c r="Q117" s="14">
        <v>0</v>
      </c>
      <c r="R117" s="14">
        <v>0</v>
      </c>
      <c r="S117" s="9"/>
    </row>
    <row r="118" s="2" customFormat="1" ht="24" spans="1:19">
      <c r="A118" s="20" t="s">
        <v>2008</v>
      </c>
      <c r="B118" s="20" t="s">
        <v>2009</v>
      </c>
      <c r="C118" s="9"/>
      <c r="D118" s="9"/>
      <c r="E118" s="9"/>
      <c r="F118" s="9" t="s">
        <v>2010</v>
      </c>
      <c r="G118" s="21" t="s">
        <v>2011</v>
      </c>
      <c r="H118" s="20" t="s">
        <v>1872</v>
      </c>
      <c r="I118" s="20" t="s">
        <v>1874</v>
      </c>
      <c r="J118" s="20">
        <v>287</v>
      </c>
      <c r="K118" s="20" t="s">
        <v>23</v>
      </c>
      <c r="L118" s="20"/>
      <c r="M118" s="9"/>
      <c r="N118" s="14">
        <v>287</v>
      </c>
      <c r="O118" s="14">
        <v>287</v>
      </c>
      <c r="P118" s="14">
        <v>0</v>
      </c>
      <c r="Q118" s="14">
        <v>0</v>
      </c>
      <c r="R118" s="14">
        <v>287</v>
      </c>
      <c r="S118" s="9"/>
    </row>
    <row r="119" s="2" customFormat="1" ht="24" spans="1:19">
      <c r="A119" s="9" t="s">
        <v>2012</v>
      </c>
      <c r="B119" s="9" t="s">
        <v>2013</v>
      </c>
      <c r="C119" s="9"/>
      <c r="D119" s="9"/>
      <c r="E119" s="9"/>
      <c r="F119" s="9" t="s">
        <v>2014</v>
      </c>
      <c r="G119" s="10" t="s">
        <v>2015</v>
      </c>
      <c r="H119" s="9" t="s">
        <v>1872</v>
      </c>
      <c r="I119" s="9" t="s">
        <v>1875</v>
      </c>
      <c r="J119" s="9">
        <v>36.6</v>
      </c>
      <c r="K119" s="15" t="s">
        <v>23</v>
      </c>
      <c r="L119" s="14"/>
      <c r="M119" s="14"/>
      <c r="N119" s="14">
        <v>36.6</v>
      </c>
      <c r="O119" s="14">
        <v>36.6</v>
      </c>
      <c r="P119" s="14">
        <v>36.6</v>
      </c>
      <c r="Q119" s="14">
        <v>0</v>
      </c>
      <c r="R119" s="14">
        <v>0</v>
      </c>
      <c r="S119" s="18"/>
    </row>
    <row r="120" s="2" customFormat="1" ht="24" spans="1:19">
      <c r="A120" s="9" t="s">
        <v>2012</v>
      </c>
      <c r="B120" s="9" t="s">
        <v>2013</v>
      </c>
      <c r="C120" s="9"/>
      <c r="D120" s="9"/>
      <c r="E120" s="9"/>
      <c r="F120" s="9" t="s">
        <v>2014</v>
      </c>
      <c r="G120" s="10" t="s">
        <v>2015</v>
      </c>
      <c r="H120" s="9" t="s">
        <v>1872</v>
      </c>
      <c r="I120" s="9" t="s">
        <v>434</v>
      </c>
      <c r="J120" s="9">
        <v>55.56</v>
      </c>
      <c r="K120" s="15" t="s">
        <v>23</v>
      </c>
      <c r="L120" s="14"/>
      <c r="M120" s="14"/>
      <c r="N120" s="14">
        <v>39.07</v>
      </c>
      <c r="O120" s="14">
        <v>0</v>
      </c>
      <c r="P120" s="14">
        <v>0</v>
      </c>
      <c r="Q120" s="14">
        <v>0</v>
      </c>
      <c r="R120" s="14">
        <v>0</v>
      </c>
      <c r="S120" s="9"/>
    </row>
    <row r="121" s="2" customFormat="1" ht="24" spans="1:19">
      <c r="A121" s="9" t="s">
        <v>2012</v>
      </c>
      <c r="B121" s="9" t="s">
        <v>2013</v>
      </c>
      <c r="C121" s="9"/>
      <c r="D121" s="9"/>
      <c r="E121" s="9"/>
      <c r="F121" s="9" t="s">
        <v>2014</v>
      </c>
      <c r="G121" s="10" t="s">
        <v>2015</v>
      </c>
      <c r="H121" s="9" t="s">
        <v>1872</v>
      </c>
      <c r="I121" s="9" t="s">
        <v>129</v>
      </c>
      <c r="J121" s="9">
        <v>27.6</v>
      </c>
      <c r="K121" s="15" t="s">
        <v>23</v>
      </c>
      <c r="L121" s="14"/>
      <c r="M121" s="14"/>
      <c r="N121" s="14">
        <v>27.6</v>
      </c>
      <c r="O121" s="14">
        <v>27.6</v>
      </c>
      <c r="P121" s="14">
        <v>0</v>
      </c>
      <c r="Q121" s="14">
        <v>27.6</v>
      </c>
      <c r="R121" s="14">
        <v>0</v>
      </c>
      <c r="S121" s="9"/>
    </row>
    <row r="122" s="2" customFormat="1" ht="24" spans="1:19">
      <c r="A122" s="9" t="s">
        <v>2012</v>
      </c>
      <c r="B122" s="9" t="s">
        <v>2013</v>
      </c>
      <c r="C122" s="9"/>
      <c r="D122" s="9"/>
      <c r="E122" s="9"/>
      <c r="F122" s="9" t="s">
        <v>2014</v>
      </c>
      <c r="G122" s="10" t="s">
        <v>2015</v>
      </c>
      <c r="H122" s="9" t="s">
        <v>1872</v>
      </c>
      <c r="I122" s="9" t="s">
        <v>1235</v>
      </c>
      <c r="J122" s="9">
        <v>24.9</v>
      </c>
      <c r="K122" s="15" t="s">
        <v>23</v>
      </c>
      <c r="L122" s="14"/>
      <c r="M122" s="14"/>
      <c r="N122" s="14">
        <v>24.9</v>
      </c>
      <c r="O122" s="14">
        <v>0</v>
      </c>
      <c r="P122" s="14">
        <v>0</v>
      </c>
      <c r="Q122" s="14">
        <v>0</v>
      </c>
      <c r="R122" s="14">
        <v>0</v>
      </c>
      <c r="S122" s="9"/>
    </row>
    <row r="123" s="2" customFormat="1" ht="24" spans="1:19">
      <c r="A123" s="9" t="s">
        <v>2012</v>
      </c>
      <c r="B123" s="9" t="s">
        <v>2013</v>
      </c>
      <c r="C123" s="9"/>
      <c r="D123" s="9"/>
      <c r="E123" s="9"/>
      <c r="F123" s="9" t="s">
        <v>2014</v>
      </c>
      <c r="G123" s="10" t="s">
        <v>2015</v>
      </c>
      <c r="H123" s="9" t="s">
        <v>1872</v>
      </c>
      <c r="I123" s="9" t="s">
        <v>1873</v>
      </c>
      <c r="J123" s="9">
        <v>19.14</v>
      </c>
      <c r="K123" s="15" t="s">
        <v>23</v>
      </c>
      <c r="L123" s="14"/>
      <c r="M123" s="14"/>
      <c r="N123" s="14">
        <v>19.14</v>
      </c>
      <c r="O123" s="14">
        <v>19.14</v>
      </c>
      <c r="P123" s="14">
        <v>19.14</v>
      </c>
      <c r="Q123" s="14">
        <v>0</v>
      </c>
      <c r="R123" s="14">
        <v>0</v>
      </c>
      <c r="S123" s="9"/>
    </row>
    <row r="124" s="2" customFormat="1" ht="24" spans="1:20">
      <c r="A124" s="9" t="s">
        <v>2012</v>
      </c>
      <c r="B124" s="9" t="s">
        <v>2013</v>
      </c>
      <c r="C124" s="9"/>
      <c r="D124" s="9"/>
      <c r="E124" s="9"/>
      <c r="F124" s="9" t="s">
        <v>2014</v>
      </c>
      <c r="G124" s="10" t="s">
        <v>2015</v>
      </c>
      <c r="H124" s="9" t="s">
        <v>1872</v>
      </c>
      <c r="I124" s="9" t="s">
        <v>1877</v>
      </c>
      <c r="J124" s="9">
        <v>28.98</v>
      </c>
      <c r="K124" s="15" t="s">
        <v>23</v>
      </c>
      <c r="L124" s="14"/>
      <c r="M124" s="14"/>
      <c r="N124" s="14">
        <v>28.98</v>
      </c>
      <c r="O124" s="14">
        <v>0</v>
      </c>
      <c r="P124" s="14">
        <v>0</v>
      </c>
      <c r="Q124" s="14">
        <v>0</v>
      </c>
      <c r="R124" s="14">
        <v>0</v>
      </c>
      <c r="S124" s="9"/>
      <c r="T124" s="2" t="s">
        <v>2015</v>
      </c>
    </row>
    <row r="125" s="2" customFormat="1" ht="24" spans="1:19">
      <c r="A125" s="9" t="s">
        <v>2012</v>
      </c>
      <c r="B125" s="9" t="s">
        <v>2013</v>
      </c>
      <c r="C125" s="9"/>
      <c r="D125" s="9"/>
      <c r="E125" s="9"/>
      <c r="F125" s="9" t="s">
        <v>2014</v>
      </c>
      <c r="G125" s="10" t="s">
        <v>2015</v>
      </c>
      <c r="H125" s="9" t="s">
        <v>1872</v>
      </c>
      <c r="I125" s="9" t="s">
        <v>1876</v>
      </c>
      <c r="J125" s="9">
        <v>1.32</v>
      </c>
      <c r="K125" s="15" t="s">
        <v>23</v>
      </c>
      <c r="L125" s="14"/>
      <c r="M125" s="14"/>
      <c r="N125" s="14">
        <v>1.32</v>
      </c>
      <c r="O125" s="14">
        <v>0</v>
      </c>
      <c r="P125" s="14">
        <v>0</v>
      </c>
      <c r="Q125" s="14">
        <v>0</v>
      </c>
      <c r="R125" s="14">
        <v>0</v>
      </c>
      <c r="S125" s="9"/>
    </row>
    <row r="126" s="2" customFormat="1" ht="24" spans="1:19">
      <c r="A126" s="9" t="s">
        <v>2012</v>
      </c>
      <c r="B126" s="9" t="s">
        <v>2013</v>
      </c>
      <c r="C126" s="9"/>
      <c r="D126" s="9"/>
      <c r="E126" s="9"/>
      <c r="F126" s="9" t="s">
        <v>2014</v>
      </c>
      <c r="G126" s="10" t="s">
        <v>2015</v>
      </c>
      <c r="H126" s="9" t="s">
        <v>1872</v>
      </c>
      <c r="I126" s="9" t="s">
        <v>1874</v>
      </c>
      <c r="J126" s="9">
        <v>28.68</v>
      </c>
      <c r="K126" s="15" t="s">
        <v>23</v>
      </c>
      <c r="L126" s="14"/>
      <c r="M126" s="14"/>
      <c r="N126" s="14">
        <v>28.68</v>
      </c>
      <c r="O126" s="14">
        <v>28.68</v>
      </c>
      <c r="P126" s="14">
        <v>0</v>
      </c>
      <c r="Q126" s="14">
        <v>28.68</v>
      </c>
      <c r="R126" s="14">
        <v>0</v>
      </c>
      <c r="S126" s="9"/>
    </row>
    <row r="127" s="2" customFormat="1" ht="24" spans="1:19">
      <c r="A127" s="20" t="s">
        <v>2016</v>
      </c>
      <c r="B127" s="20" t="s">
        <v>2017</v>
      </c>
      <c r="C127" s="9"/>
      <c r="D127" s="9"/>
      <c r="E127" s="9"/>
      <c r="F127" s="9" t="s">
        <v>2018</v>
      </c>
      <c r="G127" s="10" t="s">
        <v>2019</v>
      </c>
      <c r="H127" s="11" t="s">
        <v>1872</v>
      </c>
      <c r="I127" s="11" t="s">
        <v>1875</v>
      </c>
      <c r="J127" s="11">
        <v>61</v>
      </c>
      <c r="K127" s="9" t="s">
        <v>23</v>
      </c>
      <c r="L127" s="14"/>
      <c r="M127" s="14"/>
      <c r="N127" s="14">
        <v>61</v>
      </c>
      <c r="O127" s="14">
        <v>61</v>
      </c>
      <c r="P127" s="14">
        <v>0</v>
      </c>
      <c r="Q127" s="14">
        <v>0</v>
      </c>
      <c r="R127" s="14">
        <v>61</v>
      </c>
      <c r="S127" s="18"/>
    </row>
    <row r="128" s="2" customFormat="1" ht="24" spans="1:19">
      <c r="A128" s="20" t="s">
        <v>2016</v>
      </c>
      <c r="B128" s="20" t="s">
        <v>2017</v>
      </c>
      <c r="C128" s="9"/>
      <c r="D128" s="9"/>
      <c r="E128" s="9"/>
      <c r="F128" s="9" t="s">
        <v>2018</v>
      </c>
      <c r="G128" s="10" t="s">
        <v>2019</v>
      </c>
      <c r="H128" s="11" t="s">
        <v>1872</v>
      </c>
      <c r="I128" s="11" t="s">
        <v>434</v>
      </c>
      <c r="J128" s="11">
        <v>92.6</v>
      </c>
      <c r="K128" s="9" t="s">
        <v>23</v>
      </c>
      <c r="L128" s="14"/>
      <c r="M128" s="14"/>
      <c r="N128" s="14">
        <v>92.6</v>
      </c>
      <c r="O128" s="14">
        <v>0</v>
      </c>
      <c r="P128" s="14">
        <v>0</v>
      </c>
      <c r="Q128" s="14">
        <v>0</v>
      </c>
      <c r="R128" s="14">
        <v>0</v>
      </c>
      <c r="S128" s="9"/>
    </row>
    <row r="129" s="2" customFormat="1" ht="24" spans="1:19">
      <c r="A129" s="20" t="s">
        <v>2016</v>
      </c>
      <c r="B129" s="20" t="s">
        <v>2017</v>
      </c>
      <c r="C129" s="9"/>
      <c r="D129" s="9"/>
      <c r="E129" s="9"/>
      <c r="F129" s="9" t="s">
        <v>2018</v>
      </c>
      <c r="G129" s="10" t="s">
        <v>2019</v>
      </c>
      <c r="H129" s="11" t="s">
        <v>1872</v>
      </c>
      <c r="I129" s="11" t="s">
        <v>129</v>
      </c>
      <c r="J129" s="11">
        <v>46</v>
      </c>
      <c r="K129" s="9" t="s">
        <v>23</v>
      </c>
      <c r="L129" s="14"/>
      <c r="M129" s="14"/>
      <c r="N129" s="14">
        <v>46</v>
      </c>
      <c r="O129" s="14">
        <v>42.4</v>
      </c>
      <c r="P129" s="14">
        <v>42.4</v>
      </c>
      <c r="Q129" s="14">
        <v>0</v>
      </c>
      <c r="R129" s="14">
        <v>0</v>
      </c>
      <c r="S129" s="9"/>
    </row>
    <row r="130" s="2" customFormat="1" ht="24" spans="1:19">
      <c r="A130" s="20" t="s">
        <v>2016</v>
      </c>
      <c r="B130" s="20" t="s">
        <v>2017</v>
      </c>
      <c r="C130" s="9"/>
      <c r="D130" s="9"/>
      <c r="E130" s="9"/>
      <c r="F130" s="9" t="s">
        <v>2018</v>
      </c>
      <c r="G130" s="10" t="s">
        <v>2019</v>
      </c>
      <c r="H130" s="11" t="s">
        <v>1872</v>
      </c>
      <c r="I130" s="11" t="s">
        <v>1235</v>
      </c>
      <c r="J130" s="11">
        <v>41.5</v>
      </c>
      <c r="K130" s="9" t="s">
        <v>23</v>
      </c>
      <c r="L130" s="14"/>
      <c r="M130" s="14"/>
      <c r="N130" s="14">
        <v>41.5</v>
      </c>
      <c r="O130" s="14">
        <v>39.666792</v>
      </c>
      <c r="P130" s="14">
        <v>37.85</v>
      </c>
      <c r="Q130" s="14">
        <v>1.816792</v>
      </c>
      <c r="R130" s="14">
        <v>0</v>
      </c>
      <c r="S130" s="9"/>
    </row>
    <row r="131" s="2" customFormat="1" ht="38" customHeight="1" spans="1:19">
      <c r="A131" s="20" t="s">
        <v>2016</v>
      </c>
      <c r="B131" s="20" t="s">
        <v>2017</v>
      </c>
      <c r="C131" s="9"/>
      <c r="D131" s="9"/>
      <c r="E131" s="9"/>
      <c r="F131" s="9" t="s">
        <v>2018</v>
      </c>
      <c r="G131" s="10" t="s">
        <v>2019</v>
      </c>
      <c r="H131" s="11" t="s">
        <v>1872</v>
      </c>
      <c r="I131" s="11" t="s">
        <v>1873</v>
      </c>
      <c r="J131" s="11">
        <v>31.9</v>
      </c>
      <c r="K131" s="9" t="s">
        <v>23</v>
      </c>
      <c r="L131" s="14"/>
      <c r="M131" s="14"/>
      <c r="N131" s="14">
        <v>31.9</v>
      </c>
      <c r="O131" s="14">
        <v>31.9</v>
      </c>
      <c r="P131" s="14">
        <v>0</v>
      </c>
      <c r="Q131" s="14">
        <v>31.9</v>
      </c>
      <c r="R131" s="14">
        <v>0</v>
      </c>
      <c r="S131" s="9"/>
    </row>
    <row r="132" s="2" customFormat="1" ht="38" customHeight="1" spans="1:20">
      <c r="A132" s="20" t="s">
        <v>2016</v>
      </c>
      <c r="B132" s="20" t="s">
        <v>2017</v>
      </c>
      <c r="C132" s="9"/>
      <c r="D132" s="9"/>
      <c r="E132" s="9"/>
      <c r="F132" s="9" t="s">
        <v>2018</v>
      </c>
      <c r="G132" s="10" t="s">
        <v>2019</v>
      </c>
      <c r="H132" s="11" t="s">
        <v>1872</v>
      </c>
      <c r="I132" s="11" t="s">
        <v>1877</v>
      </c>
      <c r="J132" s="11">
        <v>48.3</v>
      </c>
      <c r="K132" s="9" t="s">
        <v>23</v>
      </c>
      <c r="L132" s="14"/>
      <c r="M132" s="14"/>
      <c r="N132" s="14">
        <v>48.3</v>
      </c>
      <c r="O132" s="14">
        <v>48.3</v>
      </c>
      <c r="P132" s="14">
        <v>0</v>
      </c>
      <c r="Q132" s="14">
        <v>48.3</v>
      </c>
      <c r="R132" s="14">
        <v>0</v>
      </c>
      <c r="S132" s="9"/>
      <c r="T132" s="2" t="s">
        <v>2019</v>
      </c>
    </row>
    <row r="133" s="2" customFormat="1" ht="38" customHeight="1" spans="1:19">
      <c r="A133" s="20" t="s">
        <v>2016</v>
      </c>
      <c r="B133" s="20" t="s">
        <v>2017</v>
      </c>
      <c r="C133" s="9"/>
      <c r="D133" s="9"/>
      <c r="E133" s="9"/>
      <c r="F133" s="9" t="s">
        <v>2018</v>
      </c>
      <c r="G133" s="10" t="s">
        <v>2019</v>
      </c>
      <c r="H133" s="11" t="s">
        <v>1872</v>
      </c>
      <c r="I133" s="11" t="s">
        <v>1876</v>
      </c>
      <c r="J133" s="11">
        <v>2.2</v>
      </c>
      <c r="K133" s="9" t="s">
        <v>23</v>
      </c>
      <c r="L133" s="14"/>
      <c r="M133" s="14"/>
      <c r="N133" s="14">
        <v>2.2</v>
      </c>
      <c r="O133" s="14">
        <v>2.2</v>
      </c>
      <c r="P133" s="14">
        <v>2.2</v>
      </c>
      <c r="Q133" s="14">
        <v>0</v>
      </c>
      <c r="R133" s="14">
        <v>0</v>
      </c>
      <c r="S133" s="9"/>
    </row>
    <row r="134" s="2" customFormat="1" ht="38" customHeight="1" spans="1:19">
      <c r="A134" s="20" t="s">
        <v>2016</v>
      </c>
      <c r="B134" s="20" t="s">
        <v>2017</v>
      </c>
      <c r="C134" s="9"/>
      <c r="D134" s="9"/>
      <c r="E134" s="9"/>
      <c r="F134" s="9" t="s">
        <v>2018</v>
      </c>
      <c r="G134" s="10" t="s">
        <v>2019</v>
      </c>
      <c r="H134" s="11" t="s">
        <v>1872</v>
      </c>
      <c r="I134" s="11" t="s">
        <v>1874</v>
      </c>
      <c r="J134" s="11">
        <v>47.8</v>
      </c>
      <c r="K134" s="9" t="s">
        <v>23</v>
      </c>
      <c r="L134" s="14"/>
      <c r="M134" s="14"/>
      <c r="N134" s="14">
        <v>47.8</v>
      </c>
      <c r="O134" s="14">
        <v>47.8</v>
      </c>
      <c r="P134" s="14">
        <v>0</v>
      </c>
      <c r="Q134" s="14">
        <v>37.33</v>
      </c>
      <c r="R134" s="14">
        <v>10.47</v>
      </c>
      <c r="S134" s="9"/>
    </row>
    <row r="135" s="2" customFormat="1" ht="38" customHeight="1" spans="1:19">
      <c r="A135" s="9" t="s">
        <v>1961</v>
      </c>
      <c r="B135" s="9" t="s">
        <v>2020</v>
      </c>
      <c r="C135" s="9" t="s">
        <v>2021</v>
      </c>
      <c r="D135" s="9"/>
      <c r="E135" s="9"/>
      <c r="F135" s="9" t="s">
        <v>2022</v>
      </c>
      <c r="G135" s="10" t="s">
        <v>2023</v>
      </c>
      <c r="H135" s="11" t="s">
        <v>1872</v>
      </c>
      <c r="I135" s="11" t="s">
        <v>1874</v>
      </c>
      <c r="J135" s="11">
        <v>5286.8</v>
      </c>
      <c r="K135" s="11" t="s">
        <v>22</v>
      </c>
      <c r="L135" s="14"/>
      <c r="M135" s="14"/>
      <c r="N135" s="14">
        <v>5286.8</v>
      </c>
      <c r="O135" s="14">
        <v>4986.430231</v>
      </c>
      <c r="P135" s="14">
        <v>673.734852</v>
      </c>
      <c r="Q135" s="14">
        <v>3452.924175</v>
      </c>
      <c r="R135" s="14">
        <v>859.771204</v>
      </c>
      <c r="S135" s="9"/>
    </row>
    <row r="136" s="2" customFormat="1" ht="38" customHeight="1" spans="1:19">
      <c r="A136" s="9" t="s">
        <v>1961</v>
      </c>
      <c r="B136" s="9" t="s">
        <v>2020</v>
      </c>
      <c r="C136" s="9" t="s">
        <v>2021</v>
      </c>
      <c r="D136" s="9"/>
      <c r="E136" s="9"/>
      <c r="F136" s="9" t="s">
        <v>2022</v>
      </c>
      <c r="G136" s="10" t="s">
        <v>2023</v>
      </c>
      <c r="H136" s="11" t="s">
        <v>1872</v>
      </c>
      <c r="I136" s="11" t="s">
        <v>1875</v>
      </c>
      <c r="J136" s="11">
        <v>6746.8</v>
      </c>
      <c r="K136" s="11" t="s">
        <v>22</v>
      </c>
      <c r="L136" s="14"/>
      <c r="M136" s="14"/>
      <c r="N136" s="14">
        <v>0</v>
      </c>
      <c r="O136" s="14">
        <v>0</v>
      </c>
      <c r="P136" s="14">
        <v>0</v>
      </c>
      <c r="Q136" s="14">
        <v>0</v>
      </c>
      <c r="R136" s="14">
        <v>0</v>
      </c>
      <c r="S136" s="18"/>
    </row>
    <row r="137" s="2" customFormat="1" ht="38" customHeight="1" spans="1:19">
      <c r="A137" s="9" t="s">
        <v>1961</v>
      </c>
      <c r="B137" s="9" t="s">
        <v>2020</v>
      </c>
      <c r="C137" s="9" t="s">
        <v>2021</v>
      </c>
      <c r="D137" s="9"/>
      <c r="E137" s="9"/>
      <c r="F137" s="9" t="s">
        <v>2022</v>
      </c>
      <c r="G137" s="10" t="s">
        <v>2023</v>
      </c>
      <c r="H137" s="11" t="s">
        <v>1872</v>
      </c>
      <c r="I137" s="11" t="s">
        <v>434</v>
      </c>
      <c r="J137" s="11">
        <v>10241.8</v>
      </c>
      <c r="K137" s="11" t="s">
        <v>22</v>
      </c>
      <c r="L137" s="14"/>
      <c r="M137" s="14"/>
      <c r="N137" s="14">
        <v>10241.8</v>
      </c>
      <c r="O137" s="14">
        <v>8468.081192</v>
      </c>
      <c r="P137" s="14">
        <v>5376.952043</v>
      </c>
      <c r="Q137" s="14">
        <v>3091.129149</v>
      </c>
      <c r="R137" s="14">
        <v>0</v>
      </c>
      <c r="S137" s="9"/>
    </row>
    <row r="138" s="2" customFormat="1" ht="38" customHeight="1" spans="1:19">
      <c r="A138" s="9" t="s">
        <v>1961</v>
      </c>
      <c r="B138" s="9" t="s">
        <v>2020</v>
      </c>
      <c r="C138" s="9" t="s">
        <v>2021</v>
      </c>
      <c r="D138" s="9"/>
      <c r="E138" s="9"/>
      <c r="F138" s="9" t="s">
        <v>2022</v>
      </c>
      <c r="G138" s="10" t="s">
        <v>2023</v>
      </c>
      <c r="H138" s="11" t="s">
        <v>1872</v>
      </c>
      <c r="I138" s="11" t="s">
        <v>129</v>
      </c>
      <c r="J138" s="11">
        <v>5087.7</v>
      </c>
      <c r="K138" s="11" t="s">
        <v>22</v>
      </c>
      <c r="L138" s="14"/>
      <c r="M138" s="14"/>
      <c r="N138" s="14">
        <v>4787.7</v>
      </c>
      <c r="O138" s="14">
        <v>4504.495977</v>
      </c>
      <c r="P138" s="14">
        <v>1858.788</v>
      </c>
      <c r="Q138" s="14">
        <v>2645.707977</v>
      </c>
      <c r="R138" s="14">
        <v>0</v>
      </c>
      <c r="S138" s="9"/>
    </row>
    <row r="139" s="2" customFormat="1" ht="36" spans="1:19">
      <c r="A139" s="9" t="s">
        <v>1961</v>
      </c>
      <c r="B139" s="9" t="s">
        <v>2020</v>
      </c>
      <c r="C139" s="9" t="s">
        <v>2021</v>
      </c>
      <c r="D139" s="9"/>
      <c r="E139" s="9"/>
      <c r="F139" s="9" t="s">
        <v>2022</v>
      </c>
      <c r="G139" s="10" t="s">
        <v>2023</v>
      </c>
      <c r="H139" s="11" t="s">
        <v>1872</v>
      </c>
      <c r="I139" s="11" t="s">
        <v>1235</v>
      </c>
      <c r="J139" s="11">
        <v>4590</v>
      </c>
      <c r="K139" s="11" t="s">
        <v>22</v>
      </c>
      <c r="L139" s="14"/>
      <c r="M139" s="14"/>
      <c r="N139" s="14">
        <v>2902.14</v>
      </c>
      <c r="O139" s="14">
        <v>2809.729584</v>
      </c>
      <c r="P139" s="14">
        <v>629.879421</v>
      </c>
      <c r="Q139" s="14">
        <v>2179.850163</v>
      </c>
      <c r="R139" s="14">
        <v>0</v>
      </c>
      <c r="S139" s="9"/>
    </row>
    <row r="140" s="2" customFormat="1" ht="36" spans="1:19">
      <c r="A140" s="9" t="s">
        <v>1961</v>
      </c>
      <c r="B140" s="9" t="s">
        <v>2020</v>
      </c>
      <c r="C140" s="9" t="s">
        <v>2021</v>
      </c>
      <c r="D140" s="9"/>
      <c r="E140" s="9"/>
      <c r="F140" s="9" t="s">
        <v>2022</v>
      </c>
      <c r="G140" s="10" t="s">
        <v>2023</v>
      </c>
      <c r="H140" s="11" t="s">
        <v>1872</v>
      </c>
      <c r="I140" s="11" t="s">
        <v>1873</v>
      </c>
      <c r="J140" s="11">
        <v>3528.3</v>
      </c>
      <c r="K140" s="11" t="s">
        <v>22</v>
      </c>
      <c r="L140" s="14"/>
      <c r="M140" s="14"/>
      <c r="N140" s="14">
        <v>3528.3</v>
      </c>
      <c r="O140" s="14">
        <v>2915.075179</v>
      </c>
      <c r="P140" s="14">
        <v>0</v>
      </c>
      <c r="Q140" s="14">
        <v>2915.075179</v>
      </c>
      <c r="R140" s="14">
        <v>0</v>
      </c>
      <c r="S140" s="9"/>
    </row>
    <row r="141" s="2" customFormat="1" ht="36" spans="1:20">
      <c r="A141" s="9" t="s">
        <v>1961</v>
      </c>
      <c r="B141" s="9" t="s">
        <v>2020</v>
      </c>
      <c r="C141" s="9" t="s">
        <v>2021</v>
      </c>
      <c r="D141" s="9"/>
      <c r="E141" s="9"/>
      <c r="F141" s="9" t="s">
        <v>2022</v>
      </c>
      <c r="G141" s="10" t="s">
        <v>2023</v>
      </c>
      <c r="H141" s="11" t="s">
        <v>1872</v>
      </c>
      <c r="I141" s="11" t="s">
        <v>1877</v>
      </c>
      <c r="J141" s="11">
        <v>5342.2</v>
      </c>
      <c r="K141" s="11" t="s">
        <v>22</v>
      </c>
      <c r="L141" s="14"/>
      <c r="M141" s="14"/>
      <c r="N141" s="14">
        <v>5342.2</v>
      </c>
      <c r="O141" s="14">
        <v>5158.670525</v>
      </c>
      <c r="P141" s="14">
        <v>1966.377946</v>
      </c>
      <c r="Q141" s="14">
        <v>3192.292579</v>
      </c>
      <c r="R141" s="14">
        <v>0</v>
      </c>
      <c r="S141" s="9"/>
      <c r="T141" s="2" t="s">
        <v>2023</v>
      </c>
    </row>
    <row r="142" s="2" customFormat="1" ht="36" spans="1:19">
      <c r="A142" s="9" t="s">
        <v>1961</v>
      </c>
      <c r="B142" s="9" t="s">
        <v>2020</v>
      </c>
      <c r="C142" s="9" t="s">
        <v>2021</v>
      </c>
      <c r="D142" s="9"/>
      <c r="E142" s="9"/>
      <c r="F142" s="9" t="s">
        <v>2022</v>
      </c>
      <c r="G142" s="10" t="s">
        <v>2023</v>
      </c>
      <c r="H142" s="11" t="s">
        <v>1872</v>
      </c>
      <c r="I142" s="11" t="s">
        <v>1876</v>
      </c>
      <c r="J142" s="11">
        <v>243.3</v>
      </c>
      <c r="K142" s="11" t="s">
        <v>22</v>
      </c>
      <c r="L142" s="14"/>
      <c r="M142" s="14"/>
      <c r="N142" s="14">
        <v>0</v>
      </c>
      <c r="O142" s="14">
        <v>0</v>
      </c>
      <c r="P142" s="14">
        <v>0</v>
      </c>
      <c r="Q142" s="14">
        <v>0</v>
      </c>
      <c r="R142" s="14">
        <v>0</v>
      </c>
      <c r="S142" s="9"/>
    </row>
    <row r="143" s="2" customFormat="1" ht="36" spans="1:19">
      <c r="A143" s="9" t="s">
        <v>1961</v>
      </c>
      <c r="B143" s="9" t="s">
        <v>2020</v>
      </c>
      <c r="C143" s="9" t="s">
        <v>2021</v>
      </c>
      <c r="D143" s="9"/>
      <c r="E143" s="9"/>
      <c r="F143" s="9" t="s">
        <v>2024</v>
      </c>
      <c r="G143" s="10" t="s">
        <v>2025</v>
      </c>
      <c r="H143" s="11" t="s">
        <v>1872</v>
      </c>
      <c r="I143" s="11" t="s">
        <v>1874</v>
      </c>
      <c r="J143" s="11">
        <v>47.8</v>
      </c>
      <c r="K143" s="11" t="s">
        <v>22</v>
      </c>
      <c r="L143" s="14"/>
      <c r="M143" s="14"/>
      <c r="N143" s="14">
        <v>47.8</v>
      </c>
      <c r="O143" s="14">
        <v>0</v>
      </c>
      <c r="P143" s="14">
        <v>0</v>
      </c>
      <c r="Q143" s="14">
        <v>0</v>
      </c>
      <c r="R143" s="14">
        <v>0</v>
      </c>
      <c r="S143" s="9"/>
    </row>
    <row r="144" s="2" customFormat="1" ht="36" spans="1:19">
      <c r="A144" s="9" t="s">
        <v>1961</v>
      </c>
      <c r="B144" s="9" t="s">
        <v>2020</v>
      </c>
      <c r="C144" s="9" t="s">
        <v>2021</v>
      </c>
      <c r="D144" s="9"/>
      <c r="E144" s="9"/>
      <c r="F144" s="9" t="s">
        <v>2024</v>
      </c>
      <c r="G144" s="10" t="s">
        <v>2025</v>
      </c>
      <c r="H144" s="11" t="s">
        <v>1872</v>
      </c>
      <c r="I144" s="11" t="s">
        <v>1875</v>
      </c>
      <c r="J144" s="11">
        <v>61</v>
      </c>
      <c r="K144" s="11" t="s">
        <v>22</v>
      </c>
      <c r="L144" s="14"/>
      <c r="M144" s="14"/>
      <c r="N144" s="14">
        <v>61</v>
      </c>
      <c r="O144" s="14">
        <v>61</v>
      </c>
      <c r="P144" s="14">
        <v>61</v>
      </c>
      <c r="Q144" s="14">
        <v>0</v>
      </c>
      <c r="R144" s="14">
        <v>0</v>
      </c>
      <c r="S144" s="18"/>
    </row>
    <row r="145" s="2" customFormat="1" ht="36" spans="1:19">
      <c r="A145" s="9" t="s">
        <v>1961</v>
      </c>
      <c r="B145" s="9" t="s">
        <v>2020</v>
      </c>
      <c r="C145" s="9" t="s">
        <v>2021</v>
      </c>
      <c r="D145" s="9"/>
      <c r="E145" s="9"/>
      <c r="F145" s="9" t="s">
        <v>2024</v>
      </c>
      <c r="G145" s="10" t="s">
        <v>2025</v>
      </c>
      <c r="H145" s="11" t="s">
        <v>1872</v>
      </c>
      <c r="I145" s="11" t="s">
        <v>434</v>
      </c>
      <c r="J145" s="11">
        <v>92.6</v>
      </c>
      <c r="K145" s="11" t="s">
        <v>22</v>
      </c>
      <c r="L145" s="14"/>
      <c r="M145" s="14"/>
      <c r="N145" s="14">
        <v>92.6</v>
      </c>
      <c r="O145" s="14">
        <v>0</v>
      </c>
      <c r="P145" s="14">
        <v>0</v>
      </c>
      <c r="Q145" s="14">
        <v>0</v>
      </c>
      <c r="R145" s="14">
        <v>0</v>
      </c>
      <c r="S145" s="9"/>
    </row>
    <row r="146" s="2" customFormat="1" ht="36" spans="1:19">
      <c r="A146" s="9" t="s">
        <v>1961</v>
      </c>
      <c r="B146" s="9" t="s">
        <v>2020</v>
      </c>
      <c r="C146" s="9" t="s">
        <v>2021</v>
      </c>
      <c r="D146" s="9"/>
      <c r="E146" s="9"/>
      <c r="F146" s="9" t="s">
        <v>2024</v>
      </c>
      <c r="G146" s="10" t="s">
        <v>2025</v>
      </c>
      <c r="H146" s="11" t="s">
        <v>1872</v>
      </c>
      <c r="I146" s="11" t="s">
        <v>129</v>
      </c>
      <c r="J146" s="11">
        <v>46</v>
      </c>
      <c r="K146" s="11" t="s">
        <v>22</v>
      </c>
      <c r="L146" s="14"/>
      <c r="M146" s="14"/>
      <c r="N146" s="14">
        <v>46</v>
      </c>
      <c r="O146" s="14">
        <v>46</v>
      </c>
      <c r="P146" s="14">
        <v>46</v>
      </c>
      <c r="Q146" s="14">
        <v>0</v>
      </c>
      <c r="R146" s="14">
        <v>0</v>
      </c>
      <c r="S146" s="9"/>
    </row>
    <row r="147" s="2" customFormat="1" ht="36" spans="1:19">
      <c r="A147" s="9" t="s">
        <v>1961</v>
      </c>
      <c r="B147" s="9" t="s">
        <v>2020</v>
      </c>
      <c r="C147" s="9" t="s">
        <v>2021</v>
      </c>
      <c r="D147" s="9"/>
      <c r="E147" s="9"/>
      <c r="F147" s="9" t="s">
        <v>2024</v>
      </c>
      <c r="G147" s="10" t="s">
        <v>2025</v>
      </c>
      <c r="H147" s="11" t="s">
        <v>1872</v>
      </c>
      <c r="I147" s="11" t="s">
        <v>1235</v>
      </c>
      <c r="J147" s="11">
        <v>41.5</v>
      </c>
      <c r="K147" s="11" t="s">
        <v>22</v>
      </c>
      <c r="L147" s="14"/>
      <c r="M147" s="14"/>
      <c r="N147" s="14">
        <v>41.5</v>
      </c>
      <c r="O147" s="14">
        <v>0</v>
      </c>
      <c r="P147" s="14">
        <v>0</v>
      </c>
      <c r="Q147" s="14">
        <v>0</v>
      </c>
      <c r="R147" s="14">
        <v>0</v>
      </c>
      <c r="S147" s="9"/>
    </row>
    <row r="148" s="2" customFormat="1" ht="36" spans="1:19">
      <c r="A148" s="9" t="s">
        <v>1961</v>
      </c>
      <c r="B148" s="9" t="s">
        <v>2020</v>
      </c>
      <c r="C148" s="9" t="s">
        <v>2021</v>
      </c>
      <c r="D148" s="9"/>
      <c r="E148" s="9"/>
      <c r="F148" s="9" t="s">
        <v>2024</v>
      </c>
      <c r="G148" s="10" t="s">
        <v>2025</v>
      </c>
      <c r="H148" s="11" t="s">
        <v>1872</v>
      </c>
      <c r="I148" s="11" t="s">
        <v>1873</v>
      </c>
      <c r="J148" s="11">
        <v>31.9</v>
      </c>
      <c r="K148" s="11" t="s">
        <v>22</v>
      </c>
      <c r="L148" s="14"/>
      <c r="M148" s="14"/>
      <c r="N148" s="14">
        <v>0</v>
      </c>
      <c r="O148" s="14">
        <v>0</v>
      </c>
      <c r="P148" s="14">
        <v>0</v>
      </c>
      <c r="Q148" s="14">
        <v>0</v>
      </c>
      <c r="R148" s="14">
        <v>0</v>
      </c>
      <c r="S148" s="9"/>
    </row>
    <row r="149" s="2" customFormat="1" ht="36" spans="1:20">
      <c r="A149" s="9" t="s">
        <v>1961</v>
      </c>
      <c r="B149" s="9" t="s">
        <v>2020</v>
      </c>
      <c r="C149" s="9" t="s">
        <v>2021</v>
      </c>
      <c r="D149" s="9"/>
      <c r="E149" s="9"/>
      <c r="F149" s="9" t="s">
        <v>2024</v>
      </c>
      <c r="G149" s="10" t="s">
        <v>2025</v>
      </c>
      <c r="H149" s="11" t="s">
        <v>1872</v>
      </c>
      <c r="I149" s="11" t="s">
        <v>1877</v>
      </c>
      <c r="J149" s="11">
        <v>48.3</v>
      </c>
      <c r="K149" s="11" t="s">
        <v>22</v>
      </c>
      <c r="L149" s="14"/>
      <c r="M149" s="14"/>
      <c r="N149" s="14">
        <v>48.3</v>
      </c>
      <c r="O149" s="14">
        <v>0</v>
      </c>
      <c r="P149" s="14">
        <v>0</v>
      </c>
      <c r="Q149" s="14">
        <v>0</v>
      </c>
      <c r="R149" s="14">
        <v>0</v>
      </c>
      <c r="S149" s="9"/>
      <c r="T149" s="2" t="s">
        <v>2025</v>
      </c>
    </row>
    <row r="150" s="2" customFormat="1" ht="36" spans="1:19">
      <c r="A150" s="9" t="s">
        <v>1961</v>
      </c>
      <c r="B150" s="9" t="s">
        <v>2020</v>
      </c>
      <c r="C150" s="9" t="s">
        <v>2021</v>
      </c>
      <c r="D150" s="9"/>
      <c r="E150" s="9"/>
      <c r="F150" s="9" t="s">
        <v>2024</v>
      </c>
      <c r="G150" s="10" t="s">
        <v>2025</v>
      </c>
      <c r="H150" s="11" t="s">
        <v>1872</v>
      </c>
      <c r="I150" s="11" t="s">
        <v>1876</v>
      </c>
      <c r="J150" s="11">
        <v>2.2</v>
      </c>
      <c r="K150" s="11" t="s">
        <v>22</v>
      </c>
      <c r="L150" s="14"/>
      <c r="M150" s="14"/>
      <c r="N150" s="14">
        <v>2.2</v>
      </c>
      <c r="O150" s="14">
        <v>2.2</v>
      </c>
      <c r="P150" s="14">
        <v>2.2</v>
      </c>
      <c r="Q150" s="14">
        <v>0</v>
      </c>
      <c r="R150" s="14">
        <v>0</v>
      </c>
      <c r="S150" s="9"/>
    </row>
    <row r="151" s="2" customFormat="1" ht="48" spans="1:19">
      <c r="A151" s="15" t="s">
        <v>1965</v>
      </c>
      <c r="B151" s="24" t="s">
        <v>2026</v>
      </c>
      <c r="C151" s="9" t="s">
        <v>2027</v>
      </c>
      <c r="D151" s="9"/>
      <c r="E151" s="9"/>
      <c r="F151" s="9" t="s">
        <v>2028</v>
      </c>
      <c r="G151" s="10" t="s">
        <v>2029</v>
      </c>
      <c r="H151" s="9" t="s">
        <v>1872</v>
      </c>
      <c r="I151" s="25" t="s">
        <v>1875</v>
      </c>
      <c r="J151" s="18">
        <v>396.5</v>
      </c>
      <c r="K151" s="15" t="s">
        <v>22</v>
      </c>
      <c r="L151" s="14"/>
      <c r="M151" s="14"/>
      <c r="N151" s="14">
        <v>396.5</v>
      </c>
      <c r="O151" s="14">
        <v>220.637044</v>
      </c>
      <c r="P151" s="14">
        <v>220.637044</v>
      </c>
      <c r="Q151" s="14">
        <v>0</v>
      </c>
      <c r="R151" s="14">
        <v>0</v>
      </c>
      <c r="S151" s="18"/>
    </row>
    <row r="152" s="2" customFormat="1" ht="48" spans="1:19">
      <c r="A152" s="15" t="s">
        <v>1965</v>
      </c>
      <c r="B152" s="24" t="s">
        <v>2026</v>
      </c>
      <c r="C152" s="9" t="s">
        <v>2027</v>
      </c>
      <c r="D152" s="9"/>
      <c r="E152" s="9"/>
      <c r="F152" s="9" t="s">
        <v>2028</v>
      </c>
      <c r="G152" s="10" t="s">
        <v>2029</v>
      </c>
      <c r="H152" s="9" t="s">
        <v>1872</v>
      </c>
      <c r="I152" s="25" t="s">
        <v>434</v>
      </c>
      <c r="J152" s="18">
        <v>601.9</v>
      </c>
      <c r="K152" s="15" t="s">
        <v>22</v>
      </c>
      <c r="L152" s="14"/>
      <c r="M152" s="14"/>
      <c r="N152" s="14">
        <v>601.9</v>
      </c>
      <c r="O152" s="14">
        <v>601.9</v>
      </c>
      <c r="P152" s="14">
        <v>601.9</v>
      </c>
      <c r="Q152" s="14">
        <v>0</v>
      </c>
      <c r="R152" s="14">
        <v>0</v>
      </c>
      <c r="S152" s="9"/>
    </row>
    <row r="153" s="2" customFormat="1" ht="48" spans="1:19">
      <c r="A153" s="15" t="s">
        <v>1965</v>
      </c>
      <c r="B153" s="24" t="s">
        <v>2026</v>
      </c>
      <c r="C153" s="9" t="s">
        <v>2027</v>
      </c>
      <c r="D153" s="9"/>
      <c r="E153" s="9"/>
      <c r="F153" s="9" t="s">
        <v>2028</v>
      </c>
      <c r="G153" s="10" t="s">
        <v>2029</v>
      </c>
      <c r="H153" s="9" t="s">
        <v>1872</v>
      </c>
      <c r="I153" s="25" t="s">
        <v>129</v>
      </c>
      <c r="J153" s="18">
        <v>299</v>
      </c>
      <c r="K153" s="15" t="s">
        <v>22</v>
      </c>
      <c r="L153" s="14"/>
      <c r="M153" s="14"/>
      <c r="N153" s="14">
        <v>299</v>
      </c>
      <c r="O153" s="14">
        <v>299</v>
      </c>
      <c r="P153" s="14">
        <v>299</v>
      </c>
      <c r="Q153" s="14">
        <v>0</v>
      </c>
      <c r="R153" s="14">
        <v>0</v>
      </c>
      <c r="S153" s="9"/>
    </row>
    <row r="154" s="2" customFormat="1" ht="48" spans="1:19">
      <c r="A154" s="15" t="s">
        <v>1965</v>
      </c>
      <c r="B154" s="24" t="s">
        <v>2026</v>
      </c>
      <c r="C154" s="9" t="s">
        <v>2027</v>
      </c>
      <c r="D154" s="9"/>
      <c r="E154" s="9"/>
      <c r="F154" s="9" t="s">
        <v>2028</v>
      </c>
      <c r="G154" s="10" t="s">
        <v>2029</v>
      </c>
      <c r="H154" s="9" t="s">
        <v>1872</v>
      </c>
      <c r="I154" s="25" t="s">
        <v>1235</v>
      </c>
      <c r="J154" s="18">
        <v>269.75</v>
      </c>
      <c r="K154" s="15" t="s">
        <v>22</v>
      </c>
      <c r="L154" s="14"/>
      <c r="M154" s="14"/>
      <c r="N154" s="14">
        <v>269.75</v>
      </c>
      <c r="O154" s="14">
        <v>231.139817</v>
      </c>
      <c r="P154" s="14">
        <v>50.876698</v>
      </c>
      <c r="Q154" s="14">
        <v>180.263119</v>
      </c>
      <c r="R154" s="14">
        <v>0</v>
      </c>
      <c r="S154" s="9"/>
    </row>
    <row r="155" s="2" customFormat="1" ht="48" spans="1:19">
      <c r="A155" s="15" t="s">
        <v>1965</v>
      </c>
      <c r="B155" s="24" t="s">
        <v>2026</v>
      </c>
      <c r="C155" s="9" t="s">
        <v>2027</v>
      </c>
      <c r="D155" s="9"/>
      <c r="E155" s="9"/>
      <c r="F155" s="9" t="s">
        <v>2028</v>
      </c>
      <c r="G155" s="10" t="s">
        <v>2029</v>
      </c>
      <c r="H155" s="9" t="s">
        <v>1872</v>
      </c>
      <c r="I155" s="25" t="s">
        <v>1873</v>
      </c>
      <c r="J155" s="18">
        <v>207.35</v>
      </c>
      <c r="K155" s="15" t="s">
        <v>22</v>
      </c>
      <c r="L155" s="14"/>
      <c r="M155" s="14"/>
      <c r="N155" s="14">
        <v>207.35</v>
      </c>
      <c r="O155" s="14">
        <v>0</v>
      </c>
      <c r="P155" s="14">
        <v>0</v>
      </c>
      <c r="Q155" s="14">
        <v>0</v>
      </c>
      <c r="R155" s="14">
        <v>0</v>
      </c>
      <c r="S155" s="9"/>
    </row>
    <row r="156" s="2" customFormat="1" ht="48" spans="1:20">
      <c r="A156" s="15" t="s">
        <v>1965</v>
      </c>
      <c r="B156" s="24" t="s">
        <v>2026</v>
      </c>
      <c r="C156" s="9" t="s">
        <v>2027</v>
      </c>
      <c r="D156" s="9"/>
      <c r="E156" s="9"/>
      <c r="F156" s="9" t="s">
        <v>2028</v>
      </c>
      <c r="G156" s="10" t="s">
        <v>2029</v>
      </c>
      <c r="H156" s="9" t="s">
        <v>1872</v>
      </c>
      <c r="I156" s="25" t="s">
        <v>1877</v>
      </c>
      <c r="J156" s="18">
        <v>313.95</v>
      </c>
      <c r="K156" s="15" t="s">
        <v>22</v>
      </c>
      <c r="L156" s="14"/>
      <c r="M156" s="14"/>
      <c r="N156" s="14">
        <v>313.95</v>
      </c>
      <c r="O156" s="14">
        <v>313.95</v>
      </c>
      <c r="P156" s="14">
        <v>0</v>
      </c>
      <c r="Q156" s="14">
        <v>313.95</v>
      </c>
      <c r="R156" s="14">
        <v>0</v>
      </c>
      <c r="S156" s="9"/>
      <c r="T156" s="2" t="s">
        <v>2029</v>
      </c>
    </row>
    <row r="157" s="2" customFormat="1" ht="48" spans="1:19">
      <c r="A157" s="15" t="s">
        <v>1965</v>
      </c>
      <c r="B157" s="24" t="s">
        <v>2026</v>
      </c>
      <c r="C157" s="9" t="s">
        <v>2027</v>
      </c>
      <c r="D157" s="9"/>
      <c r="E157" s="9"/>
      <c r="F157" s="9" t="s">
        <v>2028</v>
      </c>
      <c r="G157" s="10" t="s">
        <v>2029</v>
      </c>
      <c r="H157" s="9" t="s">
        <v>1872</v>
      </c>
      <c r="I157" s="25" t="s">
        <v>1876</v>
      </c>
      <c r="J157" s="18">
        <v>14.3</v>
      </c>
      <c r="K157" s="15" t="s">
        <v>22</v>
      </c>
      <c r="L157" s="14"/>
      <c r="M157" s="14"/>
      <c r="N157" s="14">
        <v>14.3</v>
      </c>
      <c r="O157" s="14">
        <v>14.3</v>
      </c>
      <c r="P157" s="14">
        <v>0</v>
      </c>
      <c r="Q157" s="14">
        <v>14.3</v>
      </c>
      <c r="R157" s="14">
        <v>0</v>
      </c>
      <c r="S157" s="9"/>
    </row>
    <row r="158" s="2" customFormat="1" ht="48" spans="1:19">
      <c r="A158" s="15" t="s">
        <v>1965</v>
      </c>
      <c r="B158" s="24" t="s">
        <v>2026</v>
      </c>
      <c r="C158" s="9" t="s">
        <v>2027</v>
      </c>
      <c r="D158" s="9"/>
      <c r="E158" s="9"/>
      <c r="F158" s="9" t="s">
        <v>2028</v>
      </c>
      <c r="G158" s="10" t="s">
        <v>2029</v>
      </c>
      <c r="H158" s="9" t="s">
        <v>1872</v>
      </c>
      <c r="I158" s="26" t="s">
        <v>1874</v>
      </c>
      <c r="J158" s="18">
        <v>310.7</v>
      </c>
      <c r="K158" s="15" t="s">
        <v>22</v>
      </c>
      <c r="L158" s="14"/>
      <c r="M158" s="14"/>
      <c r="N158" s="14">
        <v>310.7</v>
      </c>
      <c r="O158" s="14">
        <v>309.061838</v>
      </c>
      <c r="P158" s="14">
        <v>0</v>
      </c>
      <c r="Q158" s="14">
        <v>309.061838</v>
      </c>
      <c r="R158" s="14">
        <v>0</v>
      </c>
      <c r="S158" s="9"/>
    </row>
    <row r="159" s="2" customFormat="1" ht="24" spans="1:19">
      <c r="A159" s="15" t="s">
        <v>1965</v>
      </c>
      <c r="B159" s="24" t="s">
        <v>2026</v>
      </c>
      <c r="C159" s="9" t="s">
        <v>2030</v>
      </c>
      <c r="D159" s="9"/>
      <c r="E159" s="9"/>
      <c r="F159" s="9" t="s">
        <v>2031</v>
      </c>
      <c r="G159" s="10" t="s">
        <v>2032</v>
      </c>
      <c r="H159" s="11" t="s">
        <v>1872</v>
      </c>
      <c r="I159" s="11" t="s">
        <v>1875</v>
      </c>
      <c r="J159" s="11">
        <v>78.2</v>
      </c>
      <c r="K159" s="9" t="s">
        <v>22</v>
      </c>
      <c r="L159" s="14"/>
      <c r="M159" s="14"/>
      <c r="N159" s="14">
        <v>78.2</v>
      </c>
      <c r="O159" s="14">
        <v>76.38724</v>
      </c>
      <c r="P159" s="14">
        <v>0</v>
      </c>
      <c r="Q159" s="14">
        <v>0</v>
      </c>
      <c r="R159" s="14">
        <v>76.38724</v>
      </c>
      <c r="S159" s="18"/>
    </row>
    <row r="160" s="2" customFormat="1" ht="24" spans="1:19">
      <c r="A160" s="15" t="s">
        <v>1965</v>
      </c>
      <c r="B160" s="24" t="s">
        <v>2026</v>
      </c>
      <c r="C160" s="9" t="s">
        <v>2030</v>
      </c>
      <c r="D160" s="9"/>
      <c r="E160" s="9"/>
      <c r="F160" s="9" t="s">
        <v>2031</v>
      </c>
      <c r="G160" s="10" t="s">
        <v>2032</v>
      </c>
      <c r="H160" s="11" t="s">
        <v>1872</v>
      </c>
      <c r="I160" s="11" t="s">
        <v>434</v>
      </c>
      <c r="J160" s="11">
        <v>118.71</v>
      </c>
      <c r="K160" s="9" t="s">
        <v>22</v>
      </c>
      <c r="L160" s="14"/>
      <c r="M160" s="14"/>
      <c r="N160" s="14">
        <v>118.71</v>
      </c>
      <c r="O160" s="14">
        <v>0</v>
      </c>
      <c r="P160" s="14">
        <v>0</v>
      </c>
      <c r="Q160" s="14">
        <v>0</v>
      </c>
      <c r="R160" s="14">
        <v>0</v>
      </c>
      <c r="S160" s="9"/>
    </row>
    <row r="161" s="2" customFormat="1" ht="24" spans="1:19">
      <c r="A161" s="15" t="s">
        <v>1965</v>
      </c>
      <c r="B161" s="24" t="s">
        <v>2026</v>
      </c>
      <c r="C161" s="9" t="s">
        <v>2030</v>
      </c>
      <c r="D161" s="9"/>
      <c r="E161" s="9"/>
      <c r="F161" s="9" t="s">
        <v>2031</v>
      </c>
      <c r="G161" s="10" t="s">
        <v>2032</v>
      </c>
      <c r="H161" s="11" t="s">
        <v>1872</v>
      </c>
      <c r="I161" s="11" t="s">
        <v>129</v>
      </c>
      <c r="J161" s="11">
        <v>58.97</v>
      </c>
      <c r="K161" s="9" t="s">
        <v>22</v>
      </c>
      <c r="L161" s="14"/>
      <c r="M161" s="14"/>
      <c r="N161" s="14">
        <v>58.97</v>
      </c>
      <c r="O161" s="14">
        <v>58.97</v>
      </c>
      <c r="P161" s="14">
        <v>58.97</v>
      </c>
      <c r="Q161" s="14">
        <v>0</v>
      </c>
      <c r="R161" s="14">
        <v>0</v>
      </c>
      <c r="S161" s="9"/>
    </row>
    <row r="162" s="2" customFormat="1" ht="24" spans="1:19">
      <c r="A162" s="15" t="s">
        <v>1965</v>
      </c>
      <c r="B162" s="24" t="s">
        <v>2026</v>
      </c>
      <c r="C162" s="9" t="s">
        <v>2030</v>
      </c>
      <c r="D162" s="9"/>
      <c r="E162" s="9"/>
      <c r="F162" s="9" t="s">
        <v>2031</v>
      </c>
      <c r="G162" s="10" t="s">
        <v>2032</v>
      </c>
      <c r="H162" s="11" t="s">
        <v>1872</v>
      </c>
      <c r="I162" s="11" t="s">
        <v>1235</v>
      </c>
      <c r="J162" s="11">
        <v>53.2</v>
      </c>
      <c r="K162" s="9" t="s">
        <v>22</v>
      </c>
      <c r="L162" s="14"/>
      <c r="M162" s="14"/>
      <c r="N162" s="14">
        <v>53.2</v>
      </c>
      <c r="O162" s="14">
        <v>53.2</v>
      </c>
      <c r="P162" s="14">
        <v>53.2</v>
      </c>
      <c r="Q162" s="14">
        <v>0</v>
      </c>
      <c r="R162" s="14">
        <v>0</v>
      </c>
      <c r="S162" s="9"/>
    </row>
    <row r="163" s="2" customFormat="1" ht="24" spans="1:19">
      <c r="A163" s="15" t="s">
        <v>1965</v>
      </c>
      <c r="B163" s="24" t="s">
        <v>2026</v>
      </c>
      <c r="C163" s="9" t="s">
        <v>2030</v>
      </c>
      <c r="D163" s="9"/>
      <c r="E163" s="9"/>
      <c r="F163" s="9" t="s">
        <v>2031</v>
      </c>
      <c r="G163" s="10" t="s">
        <v>2032</v>
      </c>
      <c r="H163" s="11" t="s">
        <v>1872</v>
      </c>
      <c r="I163" s="11" t="s">
        <v>1873</v>
      </c>
      <c r="J163" s="11">
        <v>40.9</v>
      </c>
      <c r="K163" s="9" t="s">
        <v>22</v>
      </c>
      <c r="L163" s="14"/>
      <c r="M163" s="14"/>
      <c r="N163" s="14">
        <v>40.9</v>
      </c>
      <c r="O163" s="14">
        <v>27.189668</v>
      </c>
      <c r="P163" s="14">
        <v>0</v>
      </c>
      <c r="Q163" s="14">
        <v>27.189668</v>
      </c>
      <c r="R163" s="14">
        <v>0</v>
      </c>
      <c r="S163" s="9"/>
    </row>
    <row r="164" s="2" customFormat="1" ht="24" spans="1:20">
      <c r="A164" s="15" t="s">
        <v>1965</v>
      </c>
      <c r="B164" s="24" t="s">
        <v>2026</v>
      </c>
      <c r="C164" s="9" t="s">
        <v>2030</v>
      </c>
      <c r="D164" s="9"/>
      <c r="E164" s="9"/>
      <c r="F164" s="9" t="s">
        <v>2031</v>
      </c>
      <c r="G164" s="10" t="s">
        <v>2032</v>
      </c>
      <c r="H164" s="11" t="s">
        <v>1872</v>
      </c>
      <c r="I164" s="11" t="s">
        <v>1877</v>
      </c>
      <c r="J164" s="11">
        <v>61.92</v>
      </c>
      <c r="K164" s="9" t="s">
        <v>22</v>
      </c>
      <c r="L164" s="14"/>
      <c r="M164" s="14"/>
      <c r="N164" s="14">
        <v>61.92</v>
      </c>
      <c r="O164" s="14">
        <v>61.92</v>
      </c>
      <c r="P164" s="14">
        <v>0</v>
      </c>
      <c r="Q164" s="14">
        <v>61.92</v>
      </c>
      <c r="R164" s="14">
        <v>0</v>
      </c>
      <c r="S164" s="9"/>
      <c r="T164" s="2" t="s">
        <v>2032</v>
      </c>
    </row>
    <row r="165" s="2" customFormat="1" ht="24" spans="1:19">
      <c r="A165" s="15" t="s">
        <v>1965</v>
      </c>
      <c r="B165" s="24" t="s">
        <v>2026</v>
      </c>
      <c r="C165" s="9" t="s">
        <v>2030</v>
      </c>
      <c r="D165" s="9"/>
      <c r="E165" s="9"/>
      <c r="F165" s="9" t="s">
        <v>2031</v>
      </c>
      <c r="G165" s="10" t="s">
        <v>2032</v>
      </c>
      <c r="H165" s="11" t="s">
        <v>1872</v>
      </c>
      <c r="I165" s="11" t="s">
        <v>1876</v>
      </c>
      <c r="J165" s="11">
        <v>2.82</v>
      </c>
      <c r="K165" s="9" t="s">
        <v>22</v>
      </c>
      <c r="L165" s="14"/>
      <c r="M165" s="14"/>
      <c r="N165" s="14">
        <v>2.82</v>
      </c>
      <c r="O165" s="14">
        <v>2.82</v>
      </c>
      <c r="P165" s="14">
        <v>2.82</v>
      </c>
      <c r="Q165" s="14">
        <v>0</v>
      </c>
      <c r="R165" s="14">
        <v>0</v>
      </c>
      <c r="S165" s="9"/>
    </row>
    <row r="166" s="2" customFormat="1" ht="24" spans="1:19">
      <c r="A166" s="15" t="s">
        <v>1965</v>
      </c>
      <c r="B166" s="24" t="s">
        <v>2026</v>
      </c>
      <c r="C166" s="9" t="s">
        <v>2030</v>
      </c>
      <c r="D166" s="9"/>
      <c r="E166" s="9"/>
      <c r="F166" s="9" t="s">
        <v>2031</v>
      </c>
      <c r="G166" s="10" t="s">
        <v>2032</v>
      </c>
      <c r="H166" s="11" t="s">
        <v>1872</v>
      </c>
      <c r="I166" s="11" t="s">
        <v>1874</v>
      </c>
      <c r="J166" s="11">
        <v>61.28</v>
      </c>
      <c r="K166" s="9" t="s">
        <v>22</v>
      </c>
      <c r="L166" s="14"/>
      <c r="M166" s="14"/>
      <c r="N166" s="14">
        <v>61.28</v>
      </c>
      <c r="O166" s="14">
        <v>61.28</v>
      </c>
      <c r="P166" s="14">
        <v>0</v>
      </c>
      <c r="Q166" s="14">
        <v>61.28</v>
      </c>
      <c r="R166" s="14">
        <v>0</v>
      </c>
      <c r="S166" s="9"/>
    </row>
    <row r="167" s="2" customFormat="1" ht="36" spans="1:19">
      <c r="A167" s="9" t="s">
        <v>1973</v>
      </c>
      <c r="B167" s="9" t="s">
        <v>2033</v>
      </c>
      <c r="C167" s="9" t="s">
        <v>2034</v>
      </c>
      <c r="D167" s="9"/>
      <c r="E167" s="9"/>
      <c r="F167" s="9" t="s">
        <v>2035</v>
      </c>
      <c r="G167" s="10" t="s">
        <v>2036</v>
      </c>
      <c r="H167" s="9" t="s">
        <v>1872</v>
      </c>
      <c r="I167" s="25" t="s">
        <v>1875</v>
      </c>
      <c r="J167" s="18">
        <v>506.3</v>
      </c>
      <c r="K167" s="15" t="s">
        <v>22</v>
      </c>
      <c r="L167" s="14"/>
      <c r="M167" s="14"/>
      <c r="N167" s="14">
        <v>506.3</v>
      </c>
      <c r="O167" s="14">
        <v>410.878516</v>
      </c>
      <c r="P167" s="14">
        <v>410.878516</v>
      </c>
      <c r="Q167" s="14">
        <v>0</v>
      </c>
      <c r="R167" s="14">
        <v>0</v>
      </c>
      <c r="S167" s="18"/>
    </row>
    <row r="168" s="2" customFormat="1" ht="36" spans="1:19">
      <c r="A168" s="9" t="s">
        <v>1973</v>
      </c>
      <c r="B168" s="9" t="s">
        <v>2033</v>
      </c>
      <c r="C168" s="9" t="s">
        <v>2034</v>
      </c>
      <c r="D168" s="9"/>
      <c r="E168" s="9"/>
      <c r="F168" s="9" t="s">
        <v>2035</v>
      </c>
      <c r="G168" s="10" t="s">
        <v>2036</v>
      </c>
      <c r="H168" s="9" t="s">
        <v>1872</v>
      </c>
      <c r="I168" s="25" t="s">
        <v>434</v>
      </c>
      <c r="J168" s="18">
        <v>768.58</v>
      </c>
      <c r="K168" s="15" t="s">
        <v>22</v>
      </c>
      <c r="L168" s="14"/>
      <c r="M168" s="14"/>
      <c r="N168" s="14">
        <v>768.58</v>
      </c>
      <c r="O168" s="14">
        <v>768.58</v>
      </c>
      <c r="P168" s="14">
        <v>768.58</v>
      </c>
      <c r="Q168" s="14">
        <v>0</v>
      </c>
      <c r="R168" s="14">
        <v>0</v>
      </c>
      <c r="S168" s="9"/>
    </row>
    <row r="169" s="2" customFormat="1" ht="36" spans="1:19">
      <c r="A169" s="9" t="s">
        <v>1973</v>
      </c>
      <c r="B169" s="9" t="s">
        <v>2033</v>
      </c>
      <c r="C169" s="9" t="s">
        <v>2034</v>
      </c>
      <c r="D169" s="9"/>
      <c r="E169" s="9"/>
      <c r="F169" s="9" t="s">
        <v>2035</v>
      </c>
      <c r="G169" s="10" t="s">
        <v>2036</v>
      </c>
      <c r="H169" s="9" t="s">
        <v>1872</v>
      </c>
      <c r="I169" s="25" t="s">
        <v>129</v>
      </c>
      <c r="J169" s="18">
        <v>381.8</v>
      </c>
      <c r="K169" s="15" t="s">
        <v>22</v>
      </c>
      <c r="L169" s="14"/>
      <c r="M169" s="14"/>
      <c r="N169" s="14">
        <v>381.8</v>
      </c>
      <c r="O169" s="14">
        <v>1.8</v>
      </c>
      <c r="P169" s="14">
        <v>1.8</v>
      </c>
      <c r="Q169" s="14">
        <v>0</v>
      </c>
      <c r="R169" s="14">
        <v>0</v>
      </c>
      <c r="S169" s="9"/>
    </row>
    <row r="170" s="2" customFormat="1" ht="36" spans="1:19">
      <c r="A170" s="9" t="s">
        <v>1973</v>
      </c>
      <c r="B170" s="9" t="s">
        <v>2033</v>
      </c>
      <c r="C170" s="9" t="s">
        <v>2034</v>
      </c>
      <c r="D170" s="9"/>
      <c r="E170" s="9"/>
      <c r="F170" s="9" t="s">
        <v>2035</v>
      </c>
      <c r="G170" s="10" t="s">
        <v>2036</v>
      </c>
      <c r="H170" s="9" t="s">
        <v>1872</v>
      </c>
      <c r="I170" s="25" t="s">
        <v>1235</v>
      </c>
      <c r="J170" s="18">
        <v>344.45</v>
      </c>
      <c r="K170" s="15" t="s">
        <v>22</v>
      </c>
      <c r="L170" s="14"/>
      <c r="M170" s="14"/>
      <c r="N170" s="14">
        <v>20.980048</v>
      </c>
      <c r="O170" s="14">
        <v>11.770048</v>
      </c>
      <c r="P170" s="14">
        <v>11.770048</v>
      </c>
      <c r="Q170" s="14">
        <v>0</v>
      </c>
      <c r="R170" s="14">
        <v>0</v>
      </c>
      <c r="S170" s="9"/>
    </row>
    <row r="171" s="2" customFormat="1" ht="48" customHeight="1" spans="1:19">
      <c r="A171" s="9" t="s">
        <v>1973</v>
      </c>
      <c r="B171" s="9" t="s">
        <v>2033</v>
      </c>
      <c r="C171" s="9" t="s">
        <v>2034</v>
      </c>
      <c r="D171" s="9"/>
      <c r="E171" s="9"/>
      <c r="F171" s="9" t="s">
        <v>2035</v>
      </c>
      <c r="G171" s="9" t="s">
        <v>2036</v>
      </c>
      <c r="H171" s="9" t="s">
        <v>1872</v>
      </c>
      <c r="I171" s="25" t="s">
        <v>1873</v>
      </c>
      <c r="J171" s="18">
        <v>264.77</v>
      </c>
      <c r="K171" s="15" t="s">
        <v>22</v>
      </c>
      <c r="L171" s="14"/>
      <c r="M171" s="14"/>
      <c r="N171" s="14">
        <v>264.77</v>
      </c>
      <c r="O171" s="14">
        <v>97.985398</v>
      </c>
      <c r="P171" s="14">
        <v>97.985398</v>
      </c>
      <c r="Q171" s="14">
        <v>0</v>
      </c>
      <c r="R171" s="14">
        <v>0</v>
      </c>
      <c r="S171" s="9"/>
    </row>
    <row r="172" s="2" customFormat="1" ht="48" customHeight="1" spans="1:20">
      <c r="A172" s="9" t="s">
        <v>1973</v>
      </c>
      <c r="B172" s="9" t="s">
        <v>2033</v>
      </c>
      <c r="C172" s="9" t="s">
        <v>2034</v>
      </c>
      <c r="D172" s="9"/>
      <c r="E172" s="9"/>
      <c r="F172" s="9" t="s">
        <v>2035</v>
      </c>
      <c r="G172" s="9" t="s">
        <v>2036</v>
      </c>
      <c r="H172" s="9" t="s">
        <v>1872</v>
      </c>
      <c r="I172" s="25" t="s">
        <v>1877</v>
      </c>
      <c r="J172" s="18">
        <v>400.89</v>
      </c>
      <c r="K172" s="15" t="s">
        <v>22</v>
      </c>
      <c r="L172" s="14"/>
      <c r="M172" s="14"/>
      <c r="N172" s="14">
        <v>400.89</v>
      </c>
      <c r="O172" s="14">
        <v>400.89</v>
      </c>
      <c r="P172" s="14">
        <v>0</v>
      </c>
      <c r="Q172" s="14">
        <v>400.89</v>
      </c>
      <c r="R172" s="14">
        <v>0</v>
      </c>
      <c r="S172" s="9"/>
      <c r="T172" s="2" t="s">
        <v>2036</v>
      </c>
    </row>
    <row r="173" s="2" customFormat="1" ht="48" customHeight="1" spans="1:19">
      <c r="A173" s="9" t="s">
        <v>1973</v>
      </c>
      <c r="B173" s="9" t="s">
        <v>2033</v>
      </c>
      <c r="C173" s="9" t="s">
        <v>2034</v>
      </c>
      <c r="D173" s="9"/>
      <c r="E173" s="9"/>
      <c r="F173" s="9" t="s">
        <v>2035</v>
      </c>
      <c r="G173" s="9" t="s">
        <v>2036</v>
      </c>
      <c r="H173" s="9" t="s">
        <v>1872</v>
      </c>
      <c r="I173" s="25" t="s">
        <v>1876</v>
      </c>
      <c r="J173" s="18">
        <v>18.26</v>
      </c>
      <c r="K173" s="15" t="s">
        <v>22</v>
      </c>
      <c r="L173" s="14"/>
      <c r="M173" s="14"/>
      <c r="N173" s="14">
        <v>18.26</v>
      </c>
      <c r="O173" s="14">
        <v>16.775998</v>
      </c>
      <c r="P173" s="14">
        <v>0</v>
      </c>
      <c r="Q173" s="14">
        <v>16.775998</v>
      </c>
      <c r="R173" s="14">
        <v>0</v>
      </c>
      <c r="S173" s="9"/>
    </row>
    <row r="174" s="2" customFormat="1" ht="48" customHeight="1" spans="1:19">
      <c r="A174" s="9" t="s">
        <v>1973</v>
      </c>
      <c r="B174" s="9" t="s">
        <v>2033</v>
      </c>
      <c r="C174" s="9" t="s">
        <v>2034</v>
      </c>
      <c r="D174" s="9"/>
      <c r="E174" s="9"/>
      <c r="F174" s="9" t="s">
        <v>2035</v>
      </c>
      <c r="G174" s="9" t="s">
        <v>2036</v>
      </c>
      <c r="H174" s="9" t="s">
        <v>1872</v>
      </c>
      <c r="I174" s="26" t="s">
        <v>1874</v>
      </c>
      <c r="J174" s="18">
        <v>396.74</v>
      </c>
      <c r="K174" s="15" t="s">
        <v>22</v>
      </c>
      <c r="L174" s="14"/>
      <c r="M174" s="14"/>
      <c r="N174" s="14">
        <v>396.74</v>
      </c>
      <c r="O174" s="14">
        <v>218.749004</v>
      </c>
      <c r="P174" s="14">
        <v>0</v>
      </c>
      <c r="Q174" s="14">
        <v>0</v>
      </c>
      <c r="R174" s="14">
        <v>218.749004</v>
      </c>
      <c r="S174" s="9"/>
    </row>
    <row r="175" s="2" customFormat="1" ht="48" customHeight="1" spans="1:19">
      <c r="A175" s="9" t="s">
        <v>1973</v>
      </c>
      <c r="B175" s="9" t="s">
        <v>2033</v>
      </c>
      <c r="C175" s="9" t="s">
        <v>2034</v>
      </c>
      <c r="D175" s="9"/>
      <c r="E175" s="9"/>
      <c r="F175" s="9" t="s">
        <v>2037</v>
      </c>
      <c r="G175" s="9" t="s">
        <v>2038</v>
      </c>
      <c r="H175" s="9" t="s">
        <v>1872</v>
      </c>
      <c r="I175" s="25" t="s">
        <v>1875</v>
      </c>
      <c r="J175" s="18">
        <v>317.2</v>
      </c>
      <c r="K175" s="15" t="s">
        <v>22</v>
      </c>
      <c r="L175" s="14"/>
      <c r="M175" s="14"/>
      <c r="N175" s="14">
        <v>317.2</v>
      </c>
      <c r="O175" s="14">
        <v>20.94</v>
      </c>
      <c r="P175" s="14">
        <v>20.94</v>
      </c>
      <c r="Q175" s="14">
        <v>0</v>
      </c>
      <c r="R175" s="14">
        <v>0</v>
      </c>
      <c r="S175" s="18"/>
    </row>
    <row r="176" s="2" customFormat="1" ht="48" customHeight="1" spans="1:19">
      <c r="A176" s="9" t="s">
        <v>1973</v>
      </c>
      <c r="B176" s="9" t="s">
        <v>2033</v>
      </c>
      <c r="C176" s="9" t="s">
        <v>2034</v>
      </c>
      <c r="D176" s="9"/>
      <c r="E176" s="9"/>
      <c r="F176" s="9" t="s">
        <v>2037</v>
      </c>
      <c r="G176" s="9" t="s">
        <v>2038</v>
      </c>
      <c r="H176" s="9" t="s">
        <v>1872</v>
      </c>
      <c r="I176" s="25" t="s">
        <v>434</v>
      </c>
      <c r="J176" s="18">
        <v>481.52</v>
      </c>
      <c r="K176" s="15" t="s">
        <v>22</v>
      </c>
      <c r="L176" s="14"/>
      <c r="M176" s="14"/>
      <c r="N176" s="14">
        <v>481.52</v>
      </c>
      <c r="O176" s="14">
        <v>0</v>
      </c>
      <c r="P176" s="14">
        <v>0</v>
      </c>
      <c r="Q176" s="14">
        <v>0</v>
      </c>
      <c r="R176" s="14">
        <v>0</v>
      </c>
      <c r="S176" s="9"/>
    </row>
    <row r="177" s="2" customFormat="1" ht="48" customHeight="1" spans="1:19">
      <c r="A177" s="9" t="s">
        <v>1973</v>
      </c>
      <c r="B177" s="9" t="s">
        <v>2033</v>
      </c>
      <c r="C177" s="9" t="s">
        <v>2034</v>
      </c>
      <c r="D177" s="9"/>
      <c r="E177" s="9"/>
      <c r="F177" s="9" t="s">
        <v>2037</v>
      </c>
      <c r="G177" s="9" t="s">
        <v>2038</v>
      </c>
      <c r="H177" s="9" t="s">
        <v>1872</v>
      </c>
      <c r="I177" s="25" t="s">
        <v>129</v>
      </c>
      <c r="J177" s="18">
        <v>239.2</v>
      </c>
      <c r="K177" s="15" t="s">
        <v>22</v>
      </c>
      <c r="L177" s="14"/>
      <c r="M177" s="14"/>
      <c r="N177" s="14">
        <v>239.2</v>
      </c>
      <c r="O177" s="14">
        <v>0</v>
      </c>
      <c r="P177" s="14">
        <v>0</v>
      </c>
      <c r="Q177" s="14">
        <v>0</v>
      </c>
      <c r="R177" s="14">
        <v>0</v>
      </c>
      <c r="S177" s="9"/>
    </row>
    <row r="178" s="2" customFormat="1" ht="48" customHeight="1" spans="1:19">
      <c r="A178" s="9" t="s">
        <v>1973</v>
      </c>
      <c r="B178" s="9" t="s">
        <v>2033</v>
      </c>
      <c r="C178" s="9" t="s">
        <v>2034</v>
      </c>
      <c r="D178" s="9"/>
      <c r="E178" s="9"/>
      <c r="F178" s="9" t="s">
        <v>2037</v>
      </c>
      <c r="G178" s="9" t="s">
        <v>2038</v>
      </c>
      <c r="H178" s="9" t="s">
        <v>1872</v>
      </c>
      <c r="I178" s="25" t="s">
        <v>1235</v>
      </c>
      <c r="J178" s="18">
        <v>215.8</v>
      </c>
      <c r="K178" s="15" t="s">
        <v>22</v>
      </c>
      <c r="L178" s="14"/>
      <c r="M178" s="14"/>
      <c r="N178" s="14">
        <v>215.8</v>
      </c>
      <c r="O178" s="14">
        <v>215.17727</v>
      </c>
      <c r="P178" s="14">
        <v>215.17727</v>
      </c>
      <c r="Q178" s="14">
        <v>0</v>
      </c>
      <c r="R178" s="14">
        <v>0</v>
      </c>
      <c r="S178" s="9"/>
    </row>
    <row r="179" s="2" customFormat="1" ht="36" spans="1:19">
      <c r="A179" s="9" t="s">
        <v>1973</v>
      </c>
      <c r="B179" s="9" t="s">
        <v>2033</v>
      </c>
      <c r="C179" s="9" t="s">
        <v>2034</v>
      </c>
      <c r="D179" s="9"/>
      <c r="E179" s="9"/>
      <c r="F179" s="9" t="s">
        <v>2037</v>
      </c>
      <c r="G179" s="10" t="s">
        <v>2038</v>
      </c>
      <c r="H179" s="9" t="s">
        <v>1872</v>
      </c>
      <c r="I179" s="25" t="s">
        <v>1873</v>
      </c>
      <c r="J179" s="18">
        <v>165.88</v>
      </c>
      <c r="K179" s="15" t="s">
        <v>22</v>
      </c>
      <c r="L179" s="14"/>
      <c r="M179" s="14"/>
      <c r="N179" s="14">
        <v>0</v>
      </c>
      <c r="O179" s="14">
        <v>0</v>
      </c>
      <c r="P179" s="14">
        <v>0</v>
      </c>
      <c r="Q179" s="14">
        <v>0</v>
      </c>
      <c r="R179" s="14">
        <v>0</v>
      </c>
      <c r="S179" s="9"/>
    </row>
    <row r="180" s="2" customFormat="1" ht="36" spans="1:20">
      <c r="A180" s="9" t="s">
        <v>1973</v>
      </c>
      <c r="B180" s="9" t="s">
        <v>2033</v>
      </c>
      <c r="C180" s="9" t="s">
        <v>2034</v>
      </c>
      <c r="D180" s="9"/>
      <c r="E180" s="9"/>
      <c r="F180" s="9" t="s">
        <v>2037</v>
      </c>
      <c r="G180" s="10" t="s">
        <v>2038</v>
      </c>
      <c r="H180" s="9" t="s">
        <v>1872</v>
      </c>
      <c r="I180" s="25" t="s">
        <v>1877</v>
      </c>
      <c r="J180" s="18">
        <v>251.16</v>
      </c>
      <c r="K180" s="15" t="s">
        <v>22</v>
      </c>
      <c r="L180" s="14"/>
      <c r="M180" s="14"/>
      <c r="N180" s="14">
        <v>251.16</v>
      </c>
      <c r="O180" s="14">
        <v>0</v>
      </c>
      <c r="P180" s="14">
        <v>0</v>
      </c>
      <c r="Q180" s="14">
        <v>0</v>
      </c>
      <c r="R180" s="14">
        <v>0</v>
      </c>
      <c r="S180" s="9"/>
      <c r="T180" s="2" t="s">
        <v>2038</v>
      </c>
    </row>
    <row r="181" s="2" customFormat="1" ht="36" spans="1:19">
      <c r="A181" s="9" t="s">
        <v>1973</v>
      </c>
      <c r="B181" s="9" t="s">
        <v>2033</v>
      </c>
      <c r="C181" s="9" t="s">
        <v>2034</v>
      </c>
      <c r="D181" s="9"/>
      <c r="E181" s="9"/>
      <c r="F181" s="9" t="s">
        <v>2037</v>
      </c>
      <c r="G181" s="10" t="s">
        <v>2038</v>
      </c>
      <c r="H181" s="9" t="s">
        <v>1872</v>
      </c>
      <c r="I181" s="25" t="s">
        <v>1876</v>
      </c>
      <c r="J181" s="18">
        <v>11.44</v>
      </c>
      <c r="K181" s="15" t="s">
        <v>22</v>
      </c>
      <c r="L181" s="14"/>
      <c r="M181" s="14"/>
      <c r="N181" s="14">
        <v>11.44</v>
      </c>
      <c r="O181" s="14">
        <v>0</v>
      </c>
      <c r="P181" s="14">
        <v>0</v>
      </c>
      <c r="Q181" s="14">
        <v>0</v>
      </c>
      <c r="R181" s="14">
        <v>0</v>
      </c>
      <c r="S181" s="9"/>
    </row>
    <row r="182" s="2" customFormat="1" ht="36" spans="1:19">
      <c r="A182" s="9" t="s">
        <v>1973</v>
      </c>
      <c r="B182" s="9" t="s">
        <v>2033</v>
      </c>
      <c r="C182" s="9" t="s">
        <v>2034</v>
      </c>
      <c r="D182" s="9"/>
      <c r="E182" s="9"/>
      <c r="F182" s="9" t="s">
        <v>2037</v>
      </c>
      <c r="G182" s="10" t="s">
        <v>2038</v>
      </c>
      <c r="H182" s="9" t="s">
        <v>1872</v>
      </c>
      <c r="I182" s="26" t="s">
        <v>1874</v>
      </c>
      <c r="J182" s="18">
        <v>248.56</v>
      </c>
      <c r="K182" s="15" t="s">
        <v>22</v>
      </c>
      <c r="L182" s="14"/>
      <c r="M182" s="14"/>
      <c r="N182" s="14">
        <v>248.56</v>
      </c>
      <c r="O182" s="14">
        <v>0</v>
      </c>
      <c r="P182" s="14">
        <v>0</v>
      </c>
      <c r="Q182" s="14">
        <v>0</v>
      </c>
      <c r="R182" s="14">
        <v>0</v>
      </c>
      <c r="S182" s="9"/>
    </row>
    <row r="183" s="2" customFormat="1" ht="36" spans="1:19">
      <c r="A183" s="9" t="s">
        <v>1977</v>
      </c>
      <c r="B183" s="9" t="s">
        <v>1966</v>
      </c>
      <c r="C183" s="9" t="s">
        <v>2039</v>
      </c>
      <c r="D183" s="9"/>
      <c r="E183" s="9"/>
      <c r="F183" s="9" t="s">
        <v>2040</v>
      </c>
      <c r="G183" s="10" t="s">
        <v>2041</v>
      </c>
      <c r="H183" s="11" t="s">
        <v>1872</v>
      </c>
      <c r="I183" s="11" t="s">
        <v>1875</v>
      </c>
      <c r="J183" s="9">
        <v>529</v>
      </c>
      <c r="K183" s="15" t="s">
        <v>22</v>
      </c>
      <c r="L183" s="14"/>
      <c r="M183" s="14"/>
      <c r="N183" s="14">
        <v>529</v>
      </c>
      <c r="O183" s="14">
        <v>319.121928</v>
      </c>
      <c r="P183" s="14">
        <v>319.121928</v>
      </c>
      <c r="Q183" s="14">
        <v>0</v>
      </c>
      <c r="R183" s="14">
        <v>0</v>
      </c>
      <c r="S183" s="18"/>
    </row>
    <row r="184" s="2" customFormat="1" ht="36" spans="1:19">
      <c r="A184" s="9" t="s">
        <v>1977</v>
      </c>
      <c r="B184" s="9" t="s">
        <v>1966</v>
      </c>
      <c r="C184" s="9" t="s">
        <v>2039</v>
      </c>
      <c r="D184" s="9"/>
      <c r="E184" s="9"/>
      <c r="F184" s="9" t="s">
        <v>2040</v>
      </c>
      <c r="G184" s="10" t="s">
        <v>2041</v>
      </c>
      <c r="H184" s="11" t="s">
        <v>1872</v>
      </c>
      <c r="I184" s="11" t="s">
        <v>434</v>
      </c>
      <c r="J184" s="9">
        <v>803</v>
      </c>
      <c r="K184" s="15" t="s">
        <v>22</v>
      </c>
      <c r="L184" s="14"/>
      <c r="M184" s="14"/>
      <c r="N184" s="14">
        <v>803</v>
      </c>
      <c r="O184" s="14">
        <v>755</v>
      </c>
      <c r="P184" s="14">
        <v>0</v>
      </c>
      <c r="Q184" s="14">
        <v>755</v>
      </c>
      <c r="R184" s="14">
        <v>0</v>
      </c>
      <c r="S184" s="9"/>
    </row>
    <row r="185" s="2" customFormat="1" ht="36" spans="1:19">
      <c r="A185" s="9" t="s">
        <v>1977</v>
      </c>
      <c r="B185" s="9" t="s">
        <v>1966</v>
      </c>
      <c r="C185" s="9" t="s">
        <v>2039</v>
      </c>
      <c r="D185" s="9"/>
      <c r="E185" s="9"/>
      <c r="F185" s="9" t="s">
        <v>2040</v>
      </c>
      <c r="G185" s="10" t="s">
        <v>2041</v>
      </c>
      <c r="H185" s="11" t="s">
        <v>1872</v>
      </c>
      <c r="I185" s="11" t="s">
        <v>129</v>
      </c>
      <c r="J185" s="9">
        <v>399</v>
      </c>
      <c r="K185" s="15" t="s">
        <v>22</v>
      </c>
      <c r="L185" s="14"/>
      <c r="M185" s="14"/>
      <c r="N185" s="14">
        <v>399</v>
      </c>
      <c r="O185" s="14">
        <v>399</v>
      </c>
      <c r="P185" s="14">
        <v>399</v>
      </c>
      <c r="Q185" s="14">
        <v>0</v>
      </c>
      <c r="R185" s="14">
        <v>0</v>
      </c>
      <c r="S185" s="9"/>
    </row>
    <row r="186" s="2" customFormat="1" ht="36" spans="1:19">
      <c r="A186" s="9" t="s">
        <v>1977</v>
      </c>
      <c r="B186" s="9" t="s">
        <v>1966</v>
      </c>
      <c r="C186" s="9" t="s">
        <v>2039</v>
      </c>
      <c r="D186" s="9"/>
      <c r="E186" s="9"/>
      <c r="F186" s="9" t="s">
        <v>2040</v>
      </c>
      <c r="G186" s="10" t="s">
        <v>2041</v>
      </c>
      <c r="H186" s="11" t="s">
        <v>1872</v>
      </c>
      <c r="I186" s="11" t="s">
        <v>1235</v>
      </c>
      <c r="J186" s="9">
        <v>360</v>
      </c>
      <c r="K186" s="15" t="s">
        <v>22</v>
      </c>
      <c r="L186" s="14"/>
      <c r="M186" s="14"/>
      <c r="N186" s="14">
        <v>360</v>
      </c>
      <c r="O186" s="14">
        <v>360</v>
      </c>
      <c r="P186" s="14">
        <v>360</v>
      </c>
      <c r="Q186" s="14">
        <v>0</v>
      </c>
      <c r="R186" s="14">
        <v>0</v>
      </c>
      <c r="S186" s="9"/>
    </row>
    <row r="187" s="2" customFormat="1" ht="39" customHeight="1" spans="1:19">
      <c r="A187" s="9" t="s">
        <v>1977</v>
      </c>
      <c r="B187" s="9" t="s">
        <v>1966</v>
      </c>
      <c r="C187" s="9" t="s">
        <v>2039</v>
      </c>
      <c r="D187" s="9"/>
      <c r="E187" s="9"/>
      <c r="F187" s="9" t="s">
        <v>2040</v>
      </c>
      <c r="G187" s="9" t="s">
        <v>2041</v>
      </c>
      <c r="H187" s="11" t="s">
        <v>1872</v>
      </c>
      <c r="I187" s="11" t="s">
        <v>1873</v>
      </c>
      <c r="J187" s="9">
        <v>277</v>
      </c>
      <c r="K187" s="15" t="s">
        <v>22</v>
      </c>
      <c r="L187" s="14"/>
      <c r="M187" s="14"/>
      <c r="N187" s="14">
        <v>0</v>
      </c>
      <c r="O187" s="14">
        <v>0</v>
      </c>
      <c r="P187" s="14">
        <v>0</v>
      </c>
      <c r="Q187" s="14">
        <v>0</v>
      </c>
      <c r="R187" s="14">
        <v>0</v>
      </c>
      <c r="S187" s="9"/>
    </row>
    <row r="188" s="2" customFormat="1" ht="39" customHeight="1" spans="1:20">
      <c r="A188" s="9" t="s">
        <v>1977</v>
      </c>
      <c r="B188" s="9" t="s">
        <v>1966</v>
      </c>
      <c r="C188" s="9" t="s">
        <v>2039</v>
      </c>
      <c r="D188" s="9"/>
      <c r="E188" s="9"/>
      <c r="F188" s="9" t="s">
        <v>2040</v>
      </c>
      <c r="G188" s="9" t="s">
        <v>2041</v>
      </c>
      <c r="H188" s="11" t="s">
        <v>1872</v>
      </c>
      <c r="I188" s="11" t="s">
        <v>1877</v>
      </c>
      <c r="J188" s="9">
        <v>419</v>
      </c>
      <c r="K188" s="15" t="s">
        <v>22</v>
      </c>
      <c r="L188" s="14"/>
      <c r="M188" s="14"/>
      <c r="N188" s="14">
        <v>419</v>
      </c>
      <c r="O188" s="14">
        <v>419</v>
      </c>
      <c r="P188" s="14">
        <v>419</v>
      </c>
      <c r="Q188" s="14">
        <v>0</v>
      </c>
      <c r="R188" s="14">
        <v>0</v>
      </c>
      <c r="S188" s="9"/>
      <c r="T188" s="2" t="s">
        <v>2041</v>
      </c>
    </row>
    <row r="189" s="2" customFormat="1" ht="39" customHeight="1" spans="1:19">
      <c r="A189" s="9" t="s">
        <v>1977</v>
      </c>
      <c r="B189" s="9" t="s">
        <v>1966</v>
      </c>
      <c r="C189" s="9" t="s">
        <v>2039</v>
      </c>
      <c r="D189" s="9"/>
      <c r="E189" s="9"/>
      <c r="F189" s="9" t="s">
        <v>2040</v>
      </c>
      <c r="G189" s="9" t="s">
        <v>2041</v>
      </c>
      <c r="H189" s="11" t="s">
        <v>1872</v>
      </c>
      <c r="I189" s="11" t="s">
        <v>1876</v>
      </c>
      <c r="J189" s="9">
        <v>19</v>
      </c>
      <c r="K189" s="15" t="s">
        <v>22</v>
      </c>
      <c r="L189" s="14"/>
      <c r="M189" s="14"/>
      <c r="N189" s="14">
        <v>19</v>
      </c>
      <c r="O189" s="14">
        <v>19</v>
      </c>
      <c r="P189" s="14">
        <v>0</v>
      </c>
      <c r="Q189" s="14">
        <v>19</v>
      </c>
      <c r="R189" s="14">
        <v>0</v>
      </c>
      <c r="S189" s="9"/>
    </row>
    <row r="190" s="2" customFormat="1" ht="39" customHeight="1" spans="1:19">
      <c r="A190" s="9" t="s">
        <v>1977</v>
      </c>
      <c r="B190" s="9" t="s">
        <v>1966</v>
      </c>
      <c r="C190" s="9" t="s">
        <v>2039</v>
      </c>
      <c r="D190" s="9"/>
      <c r="E190" s="9"/>
      <c r="F190" s="9" t="s">
        <v>2040</v>
      </c>
      <c r="G190" s="9" t="s">
        <v>2041</v>
      </c>
      <c r="H190" s="11" t="s">
        <v>1872</v>
      </c>
      <c r="I190" s="16" t="s">
        <v>1874</v>
      </c>
      <c r="J190" s="9">
        <v>415</v>
      </c>
      <c r="K190" s="15" t="s">
        <v>22</v>
      </c>
      <c r="L190" s="14"/>
      <c r="M190" s="14"/>
      <c r="N190" s="14">
        <v>415</v>
      </c>
      <c r="O190" s="14">
        <v>364.47291</v>
      </c>
      <c r="P190" s="14">
        <v>0</v>
      </c>
      <c r="Q190" s="14">
        <v>364.47291</v>
      </c>
      <c r="R190" s="14">
        <v>0</v>
      </c>
      <c r="S190" s="9"/>
    </row>
    <row r="191" s="2" customFormat="1" ht="39" customHeight="1" spans="1:19">
      <c r="A191" s="9" t="s">
        <v>1977</v>
      </c>
      <c r="B191" s="9" t="s">
        <v>1966</v>
      </c>
      <c r="C191" s="9" t="s">
        <v>2039</v>
      </c>
      <c r="D191" s="9"/>
      <c r="E191" s="9"/>
      <c r="F191" s="9" t="s">
        <v>2042</v>
      </c>
      <c r="G191" s="9" t="s">
        <v>2043</v>
      </c>
      <c r="H191" s="11" t="s">
        <v>1872</v>
      </c>
      <c r="I191" s="11" t="s">
        <v>1875</v>
      </c>
      <c r="J191" s="9">
        <v>194</v>
      </c>
      <c r="K191" s="15" t="s">
        <v>22</v>
      </c>
      <c r="L191" s="14"/>
      <c r="M191" s="14"/>
      <c r="N191" s="14">
        <v>194</v>
      </c>
      <c r="O191" s="14">
        <v>185.865</v>
      </c>
      <c r="P191" s="14">
        <v>185.865</v>
      </c>
      <c r="Q191" s="14">
        <v>0</v>
      </c>
      <c r="R191" s="14">
        <v>0</v>
      </c>
      <c r="S191" s="18"/>
    </row>
    <row r="192" s="2" customFormat="1" ht="39" customHeight="1" spans="1:19">
      <c r="A192" s="9" t="s">
        <v>1977</v>
      </c>
      <c r="B192" s="9" t="s">
        <v>1966</v>
      </c>
      <c r="C192" s="9" t="s">
        <v>2039</v>
      </c>
      <c r="D192" s="9"/>
      <c r="E192" s="9"/>
      <c r="F192" s="9" t="s">
        <v>2042</v>
      </c>
      <c r="G192" s="9" t="s">
        <v>2043</v>
      </c>
      <c r="H192" s="11" t="s">
        <v>1872</v>
      </c>
      <c r="I192" s="11" t="s">
        <v>434</v>
      </c>
      <c r="J192" s="9">
        <v>295</v>
      </c>
      <c r="K192" s="15" t="s">
        <v>22</v>
      </c>
      <c r="L192" s="14"/>
      <c r="M192" s="14"/>
      <c r="N192" s="14">
        <v>295</v>
      </c>
      <c r="O192" s="14">
        <v>232.644711</v>
      </c>
      <c r="P192" s="14">
        <v>232.644711</v>
      </c>
      <c r="Q192" s="14">
        <v>0</v>
      </c>
      <c r="R192" s="14">
        <v>0</v>
      </c>
      <c r="S192" s="9"/>
    </row>
    <row r="193" s="2" customFormat="1" ht="39" customHeight="1" spans="1:19">
      <c r="A193" s="9" t="s">
        <v>1977</v>
      </c>
      <c r="B193" s="9" t="s">
        <v>1966</v>
      </c>
      <c r="C193" s="9" t="s">
        <v>2039</v>
      </c>
      <c r="D193" s="9"/>
      <c r="E193" s="9"/>
      <c r="F193" s="9" t="s">
        <v>2042</v>
      </c>
      <c r="G193" s="9" t="s">
        <v>2043</v>
      </c>
      <c r="H193" s="11" t="s">
        <v>1872</v>
      </c>
      <c r="I193" s="11" t="s">
        <v>129</v>
      </c>
      <c r="J193" s="9">
        <v>146</v>
      </c>
      <c r="K193" s="15" t="s">
        <v>22</v>
      </c>
      <c r="L193" s="14"/>
      <c r="M193" s="14"/>
      <c r="N193" s="14">
        <v>146</v>
      </c>
      <c r="O193" s="14">
        <v>146</v>
      </c>
      <c r="P193" s="14">
        <v>146</v>
      </c>
      <c r="Q193" s="14">
        <v>0</v>
      </c>
      <c r="R193" s="14">
        <v>0</v>
      </c>
      <c r="S193" s="9"/>
    </row>
    <row r="194" s="2" customFormat="1" ht="39" customHeight="1" spans="1:19">
      <c r="A194" s="9" t="s">
        <v>1977</v>
      </c>
      <c r="B194" s="9" t="s">
        <v>1966</v>
      </c>
      <c r="C194" s="9" t="s">
        <v>2039</v>
      </c>
      <c r="D194" s="9"/>
      <c r="E194" s="9"/>
      <c r="F194" s="9" t="s">
        <v>2042</v>
      </c>
      <c r="G194" s="9" t="s">
        <v>2043</v>
      </c>
      <c r="H194" s="11" t="s">
        <v>1872</v>
      </c>
      <c r="I194" s="11" t="s">
        <v>1235</v>
      </c>
      <c r="J194" s="9">
        <v>132</v>
      </c>
      <c r="K194" s="15" t="s">
        <v>22</v>
      </c>
      <c r="L194" s="14"/>
      <c r="M194" s="14"/>
      <c r="N194" s="14">
        <v>132</v>
      </c>
      <c r="O194" s="14">
        <v>117.442457</v>
      </c>
      <c r="P194" s="14">
        <v>117.442457</v>
      </c>
      <c r="Q194" s="14">
        <v>0</v>
      </c>
      <c r="R194" s="14">
        <v>0</v>
      </c>
      <c r="S194" s="9"/>
    </row>
    <row r="195" s="2" customFormat="1" ht="36" spans="1:19">
      <c r="A195" s="9" t="s">
        <v>1977</v>
      </c>
      <c r="B195" s="9" t="s">
        <v>1966</v>
      </c>
      <c r="C195" s="9" t="s">
        <v>2039</v>
      </c>
      <c r="D195" s="9"/>
      <c r="E195" s="9"/>
      <c r="F195" s="9" t="s">
        <v>2042</v>
      </c>
      <c r="G195" s="9" t="s">
        <v>2043</v>
      </c>
      <c r="H195" s="11" t="s">
        <v>1872</v>
      </c>
      <c r="I195" s="11" t="s">
        <v>1873</v>
      </c>
      <c r="J195" s="9">
        <v>102</v>
      </c>
      <c r="K195" s="15" t="s">
        <v>22</v>
      </c>
      <c r="L195" s="14"/>
      <c r="M195" s="14"/>
      <c r="N195" s="14">
        <v>0</v>
      </c>
      <c r="O195" s="14">
        <v>0</v>
      </c>
      <c r="P195" s="14">
        <v>0</v>
      </c>
      <c r="Q195" s="14">
        <v>0</v>
      </c>
      <c r="R195" s="14">
        <v>0</v>
      </c>
      <c r="S195" s="9"/>
    </row>
    <row r="196" s="2" customFormat="1" ht="36" spans="1:20">
      <c r="A196" s="9" t="s">
        <v>1977</v>
      </c>
      <c r="B196" s="9" t="s">
        <v>1966</v>
      </c>
      <c r="C196" s="9" t="s">
        <v>2039</v>
      </c>
      <c r="D196" s="9"/>
      <c r="E196" s="9"/>
      <c r="F196" s="9" t="s">
        <v>2042</v>
      </c>
      <c r="G196" s="9" t="s">
        <v>2043</v>
      </c>
      <c r="H196" s="11" t="s">
        <v>1872</v>
      </c>
      <c r="I196" s="11" t="s">
        <v>1877</v>
      </c>
      <c r="J196" s="9">
        <v>154</v>
      </c>
      <c r="K196" s="15" t="s">
        <v>22</v>
      </c>
      <c r="L196" s="14"/>
      <c r="M196" s="14"/>
      <c r="N196" s="14">
        <v>154</v>
      </c>
      <c r="O196" s="14">
        <v>154</v>
      </c>
      <c r="P196" s="14">
        <v>0</v>
      </c>
      <c r="Q196" s="14">
        <v>154</v>
      </c>
      <c r="R196" s="14">
        <v>0</v>
      </c>
      <c r="S196" s="9"/>
      <c r="T196" s="2" t="s">
        <v>2043</v>
      </c>
    </row>
    <row r="197" s="2" customFormat="1" ht="36" spans="1:19">
      <c r="A197" s="9" t="s">
        <v>1977</v>
      </c>
      <c r="B197" s="9" t="s">
        <v>1966</v>
      </c>
      <c r="C197" s="9" t="s">
        <v>2039</v>
      </c>
      <c r="D197" s="9"/>
      <c r="E197" s="9"/>
      <c r="F197" s="9" t="s">
        <v>2042</v>
      </c>
      <c r="G197" s="9" t="s">
        <v>2043</v>
      </c>
      <c r="H197" s="11" t="s">
        <v>1872</v>
      </c>
      <c r="I197" s="11" t="s">
        <v>1876</v>
      </c>
      <c r="J197" s="9">
        <v>7</v>
      </c>
      <c r="K197" s="15" t="s">
        <v>22</v>
      </c>
      <c r="L197" s="14"/>
      <c r="M197" s="14"/>
      <c r="N197" s="14">
        <v>7</v>
      </c>
      <c r="O197" s="14">
        <v>7</v>
      </c>
      <c r="P197" s="14">
        <v>0</v>
      </c>
      <c r="Q197" s="14">
        <v>7</v>
      </c>
      <c r="R197" s="14">
        <v>0</v>
      </c>
      <c r="S197" s="9"/>
    </row>
    <row r="198" s="2" customFormat="1" ht="36" spans="1:19">
      <c r="A198" s="9" t="s">
        <v>1977</v>
      </c>
      <c r="B198" s="9" t="s">
        <v>1966</v>
      </c>
      <c r="C198" s="9" t="s">
        <v>2039</v>
      </c>
      <c r="D198" s="9"/>
      <c r="E198" s="9"/>
      <c r="F198" s="9" t="s">
        <v>2042</v>
      </c>
      <c r="G198" s="9" t="s">
        <v>2043</v>
      </c>
      <c r="H198" s="11" t="s">
        <v>1872</v>
      </c>
      <c r="I198" s="16" t="s">
        <v>1874</v>
      </c>
      <c r="J198" s="9">
        <v>152</v>
      </c>
      <c r="K198" s="15" t="s">
        <v>22</v>
      </c>
      <c r="L198" s="14"/>
      <c r="M198" s="14"/>
      <c r="N198" s="14">
        <v>152</v>
      </c>
      <c r="O198" s="14">
        <v>152</v>
      </c>
      <c r="P198" s="14">
        <v>0</v>
      </c>
      <c r="Q198" s="14">
        <v>152</v>
      </c>
      <c r="R198" s="14">
        <v>0</v>
      </c>
      <c r="S198" s="9"/>
    </row>
    <row r="199" s="2" customFormat="1" ht="36" spans="1:19">
      <c r="A199" s="9" t="s">
        <v>1977</v>
      </c>
      <c r="B199" s="9" t="s">
        <v>1966</v>
      </c>
      <c r="C199" s="9" t="s">
        <v>2039</v>
      </c>
      <c r="D199" s="9"/>
      <c r="E199" s="9"/>
      <c r="F199" s="9" t="s">
        <v>2044</v>
      </c>
      <c r="G199" s="9" t="s">
        <v>2045</v>
      </c>
      <c r="H199" s="11" t="s">
        <v>1872</v>
      </c>
      <c r="I199" s="11" t="s">
        <v>1875</v>
      </c>
      <c r="J199" s="9">
        <v>497</v>
      </c>
      <c r="K199" s="15" t="s">
        <v>22</v>
      </c>
      <c r="L199" s="14"/>
      <c r="M199" s="14"/>
      <c r="N199" s="14">
        <v>497</v>
      </c>
      <c r="O199" s="14">
        <v>431.28797</v>
      </c>
      <c r="P199" s="14">
        <v>431.28797</v>
      </c>
      <c r="Q199" s="14">
        <v>0</v>
      </c>
      <c r="R199" s="14">
        <v>0</v>
      </c>
      <c r="S199" s="18"/>
    </row>
    <row r="200" s="2" customFormat="1" ht="36" spans="1:19">
      <c r="A200" s="9" t="s">
        <v>1977</v>
      </c>
      <c r="B200" s="9" t="s">
        <v>1966</v>
      </c>
      <c r="C200" s="9" t="s">
        <v>2039</v>
      </c>
      <c r="D200" s="9"/>
      <c r="E200" s="9"/>
      <c r="F200" s="9" t="s">
        <v>2044</v>
      </c>
      <c r="G200" s="9" t="s">
        <v>2045</v>
      </c>
      <c r="H200" s="11" t="s">
        <v>1872</v>
      </c>
      <c r="I200" s="11" t="s">
        <v>434</v>
      </c>
      <c r="J200" s="9">
        <v>755</v>
      </c>
      <c r="K200" s="15" t="s">
        <v>22</v>
      </c>
      <c r="L200" s="14"/>
      <c r="M200" s="14"/>
      <c r="N200" s="14">
        <v>755</v>
      </c>
      <c r="O200" s="14">
        <v>448.783218</v>
      </c>
      <c r="P200" s="14">
        <v>0</v>
      </c>
      <c r="Q200" s="14">
        <v>448.783218</v>
      </c>
      <c r="R200" s="14">
        <v>0</v>
      </c>
      <c r="S200" s="9"/>
    </row>
    <row r="201" s="2" customFormat="1" ht="36" spans="1:19">
      <c r="A201" s="9" t="s">
        <v>1977</v>
      </c>
      <c r="B201" s="9" t="s">
        <v>1966</v>
      </c>
      <c r="C201" s="9" t="s">
        <v>2039</v>
      </c>
      <c r="D201" s="9"/>
      <c r="E201" s="9"/>
      <c r="F201" s="9" t="s">
        <v>2044</v>
      </c>
      <c r="G201" s="9" t="s">
        <v>2045</v>
      </c>
      <c r="H201" s="11" t="s">
        <v>1872</v>
      </c>
      <c r="I201" s="11" t="s">
        <v>129</v>
      </c>
      <c r="J201" s="9">
        <v>375</v>
      </c>
      <c r="K201" s="15" t="s">
        <v>22</v>
      </c>
      <c r="L201" s="14"/>
      <c r="M201" s="14"/>
      <c r="N201" s="14">
        <v>375</v>
      </c>
      <c r="O201" s="14">
        <v>375</v>
      </c>
      <c r="P201" s="14">
        <v>375</v>
      </c>
      <c r="Q201" s="14">
        <v>0</v>
      </c>
      <c r="R201" s="14">
        <v>0</v>
      </c>
      <c r="S201" s="9"/>
    </row>
    <row r="202" s="2" customFormat="1" ht="36" spans="1:19">
      <c r="A202" s="9" t="s">
        <v>1977</v>
      </c>
      <c r="B202" s="9" t="s">
        <v>1966</v>
      </c>
      <c r="C202" s="9" t="s">
        <v>2039</v>
      </c>
      <c r="D202" s="9"/>
      <c r="E202" s="9"/>
      <c r="F202" s="9" t="s">
        <v>2044</v>
      </c>
      <c r="G202" s="9" t="s">
        <v>2045</v>
      </c>
      <c r="H202" s="11" t="s">
        <v>1872</v>
      </c>
      <c r="I202" s="11" t="s">
        <v>1235</v>
      </c>
      <c r="J202" s="9">
        <v>338</v>
      </c>
      <c r="K202" s="15" t="s">
        <v>22</v>
      </c>
      <c r="L202" s="14"/>
      <c r="M202" s="14"/>
      <c r="N202" s="14">
        <v>338</v>
      </c>
      <c r="O202" s="14">
        <v>327.761038</v>
      </c>
      <c r="P202" s="14">
        <v>327.761038</v>
      </c>
      <c r="Q202" s="14">
        <v>0</v>
      </c>
      <c r="R202" s="14">
        <v>0</v>
      </c>
      <c r="S202" s="9"/>
    </row>
    <row r="203" s="2" customFormat="1" ht="36" spans="1:19">
      <c r="A203" s="9" t="s">
        <v>1977</v>
      </c>
      <c r="B203" s="9" t="s">
        <v>1966</v>
      </c>
      <c r="C203" s="9" t="s">
        <v>2039</v>
      </c>
      <c r="D203" s="9"/>
      <c r="E203" s="9"/>
      <c r="F203" s="9" t="s">
        <v>2044</v>
      </c>
      <c r="G203" s="9" t="s">
        <v>2045</v>
      </c>
      <c r="H203" s="11" t="s">
        <v>1872</v>
      </c>
      <c r="I203" s="11" t="s">
        <v>1873</v>
      </c>
      <c r="J203" s="9">
        <v>260</v>
      </c>
      <c r="K203" s="15" t="s">
        <v>22</v>
      </c>
      <c r="L203" s="14"/>
      <c r="M203" s="14"/>
      <c r="N203" s="14">
        <v>260</v>
      </c>
      <c r="O203" s="14">
        <v>0</v>
      </c>
      <c r="P203" s="14">
        <v>0</v>
      </c>
      <c r="Q203" s="14">
        <v>0</v>
      </c>
      <c r="R203" s="14">
        <v>0</v>
      </c>
      <c r="S203" s="9"/>
    </row>
    <row r="204" s="2" customFormat="1" ht="36" spans="1:20">
      <c r="A204" s="9" t="s">
        <v>1977</v>
      </c>
      <c r="B204" s="9" t="s">
        <v>1966</v>
      </c>
      <c r="C204" s="9" t="s">
        <v>2039</v>
      </c>
      <c r="D204" s="9"/>
      <c r="E204" s="9"/>
      <c r="F204" s="9" t="s">
        <v>2044</v>
      </c>
      <c r="G204" s="9" t="s">
        <v>2045</v>
      </c>
      <c r="H204" s="11" t="s">
        <v>1872</v>
      </c>
      <c r="I204" s="11" t="s">
        <v>1877</v>
      </c>
      <c r="J204" s="9">
        <v>394</v>
      </c>
      <c r="K204" s="15" t="s">
        <v>22</v>
      </c>
      <c r="L204" s="14"/>
      <c r="M204" s="14"/>
      <c r="N204" s="14">
        <v>394</v>
      </c>
      <c r="O204" s="14">
        <v>372.28152</v>
      </c>
      <c r="P204" s="14">
        <v>372.28152</v>
      </c>
      <c r="Q204" s="14">
        <v>0</v>
      </c>
      <c r="R204" s="14">
        <v>0</v>
      </c>
      <c r="S204" s="9"/>
      <c r="T204" s="2" t="s">
        <v>2045</v>
      </c>
    </row>
    <row r="205" s="2" customFormat="1" ht="36" spans="1:19">
      <c r="A205" s="9" t="s">
        <v>1977</v>
      </c>
      <c r="B205" s="9" t="s">
        <v>1966</v>
      </c>
      <c r="C205" s="9" t="s">
        <v>2039</v>
      </c>
      <c r="D205" s="9"/>
      <c r="E205" s="9"/>
      <c r="F205" s="9" t="s">
        <v>2044</v>
      </c>
      <c r="G205" s="9" t="s">
        <v>2045</v>
      </c>
      <c r="H205" s="11" t="s">
        <v>1872</v>
      </c>
      <c r="I205" s="11" t="s">
        <v>1876</v>
      </c>
      <c r="J205" s="9">
        <v>18</v>
      </c>
      <c r="K205" s="15" t="s">
        <v>22</v>
      </c>
      <c r="L205" s="14"/>
      <c r="M205" s="14"/>
      <c r="N205" s="14">
        <v>18</v>
      </c>
      <c r="O205" s="14">
        <v>0</v>
      </c>
      <c r="P205" s="14">
        <v>0</v>
      </c>
      <c r="Q205" s="14">
        <v>0</v>
      </c>
      <c r="R205" s="14">
        <v>0</v>
      </c>
      <c r="S205" s="9"/>
    </row>
    <row r="206" s="2" customFormat="1" ht="36" spans="1:19">
      <c r="A206" s="9" t="s">
        <v>1977</v>
      </c>
      <c r="B206" s="9" t="s">
        <v>1966</v>
      </c>
      <c r="C206" s="9" t="s">
        <v>2039</v>
      </c>
      <c r="D206" s="9"/>
      <c r="E206" s="9"/>
      <c r="F206" s="9" t="s">
        <v>2044</v>
      </c>
      <c r="G206" s="9" t="s">
        <v>2045</v>
      </c>
      <c r="H206" s="11" t="s">
        <v>1872</v>
      </c>
      <c r="I206" s="16" t="s">
        <v>1874</v>
      </c>
      <c r="J206" s="9">
        <v>389</v>
      </c>
      <c r="K206" s="15" t="s">
        <v>22</v>
      </c>
      <c r="L206" s="14"/>
      <c r="M206" s="14"/>
      <c r="N206" s="14">
        <v>389</v>
      </c>
      <c r="O206" s="14">
        <v>389</v>
      </c>
      <c r="P206" s="14">
        <v>0</v>
      </c>
      <c r="Q206" s="14">
        <v>389</v>
      </c>
      <c r="R206" s="14">
        <v>0</v>
      </c>
      <c r="S206" s="9"/>
    </row>
    <row r="207" s="2" customFormat="1" ht="36" spans="1:19">
      <c r="A207" s="9" t="s">
        <v>1977</v>
      </c>
      <c r="B207" s="9" t="s">
        <v>1966</v>
      </c>
      <c r="C207" s="9" t="s">
        <v>2039</v>
      </c>
      <c r="D207" s="9"/>
      <c r="E207" s="9"/>
      <c r="F207" s="9" t="s">
        <v>2046</v>
      </c>
      <c r="G207" s="9" t="s">
        <v>2047</v>
      </c>
      <c r="H207" s="11" t="s">
        <v>1872</v>
      </c>
      <c r="I207" s="11" t="s">
        <v>1875</v>
      </c>
      <c r="J207" s="9">
        <v>143</v>
      </c>
      <c r="K207" s="15" t="s">
        <v>22</v>
      </c>
      <c r="L207" s="14"/>
      <c r="M207" s="14"/>
      <c r="N207" s="14">
        <v>143</v>
      </c>
      <c r="O207" s="14">
        <v>51.018704</v>
      </c>
      <c r="P207" s="14">
        <v>7.268704</v>
      </c>
      <c r="Q207" s="14">
        <v>0</v>
      </c>
      <c r="R207" s="14">
        <v>43.75</v>
      </c>
      <c r="S207" s="18"/>
    </row>
    <row r="208" s="2" customFormat="1" ht="36" spans="1:19">
      <c r="A208" s="9" t="s">
        <v>1977</v>
      </c>
      <c r="B208" s="9" t="s">
        <v>1966</v>
      </c>
      <c r="C208" s="9" t="s">
        <v>2039</v>
      </c>
      <c r="D208" s="9"/>
      <c r="E208" s="9"/>
      <c r="F208" s="9" t="s">
        <v>2046</v>
      </c>
      <c r="G208" s="9" t="s">
        <v>2047</v>
      </c>
      <c r="H208" s="11" t="s">
        <v>1872</v>
      </c>
      <c r="I208" s="11" t="s">
        <v>434</v>
      </c>
      <c r="J208" s="9">
        <v>219</v>
      </c>
      <c r="K208" s="15" t="s">
        <v>22</v>
      </c>
      <c r="L208" s="14"/>
      <c r="M208" s="14"/>
      <c r="N208" s="14">
        <v>219</v>
      </c>
      <c r="O208" s="14">
        <v>0</v>
      </c>
      <c r="P208" s="14">
        <v>0</v>
      </c>
      <c r="Q208" s="14">
        <v>0</v>
      </c>
      <c r="R208" s="14">
        <v>0</v>
      </c>
      <c r="S208" s="9"/>
    </row>
    <row r="209" s="2" customFormat="1" ht="36" spans="1:19">
      <c r="A209" s="9" t="s">
        <v>1977</v>
      </c>
      <c r="B209" s="9" t="s">
        <v>1966</v>
      </c>
      <c r="C209" s="9" t="s">
        <v>2039</v>
      </c>
      <c r="D209" s="9"/>
      <c r="E209" s="9"/>
      <c r="F209" s="9" t="s">
        <v>2046</v>
      </c>
      <c r="G209" s="9" t="s">
        <v>2047</v>
      </c>
      <c r="H209" s="11" t="s">
        <v>1872</v>
      </c>
      <c r="I209" s="11" t="s">
        <v>129</v>
      </c>
      <c r="J209" s="9">
        <v>109</v>
      </c>
      <c r="K209" s="15" t="s">
        <v>22</v>
      </c>
      <c r="L209" s="14"/>
      <c r="M209" s="14"/>
      <c r="N209" s="14">
        <v>109</v>
      </c>
      <c r="O209" s="14">
        <v>0</v>
      </c>
      <c r="P209" s="14">
        <v>0</v>
      </c>
      <c r="Q209" s="14">
        <v>0</v>
      </c>
      <c r="R209" s="14">
        <v>0</v>
      </c>
      <c r="S209" s="9"/>
    </row>
    <row r="210" s="2" customFormat="1" ht="36" spans="1:19">
      <c r="A210" s="9" t="s">
        <v>1977</v>
      </c>
      <c r="B210" s="9" t="s">
        <v>1966</v>
      </c>
      <c r="C210" s="9" t="s">
        <v>2039</v>
      </c>
      <c r="D210" s="9"/>
      <c r="E210" s="9"/>
      <c r="F210" s="9" t="s">
        <v>2046</v>
      </c>
      <c r="G210" s="9" t="s">
        <v>2047</v>
      </c>
      <c r="H210" s="11" t="s">
        <v>1872</v>
      </c>
      <c r="I210" s="11" t="s">
        <v>1235</v>
      </c>
      <c r="J210" s="9">
        <v>97</v>
      </c>
      <c r="K210" s="15" t="s">
        <v>22</v>
      </c>
      <c r="L210" s="14"/>
      <c r="M210" s="14"/>
      <c r="N210" s="14">
        <v>97</v>
      </c>
      <c r="O210" s="14">
        <v>0</v>
      </c>
      <c r="P210" s="14">
        <v>0</v>
      </c>
      <c r="Q210" s="14">
        <v>0</v>
      </c>
      <c r="R210" s="14">
        <v>0</v>
      </c>
      <c r="S210" s="9"/>
    </row>
    <row r="211" s="2" customFormat="1" ht="36" spans="1:19">
      <c r="A211" s="9" t="s">
        <v>1977</v>
      </c>
      <c r="B211" s="9" t="s">
        <v>1966</v>
      </c>
      <c r="C211" s="9" t="s">
        <v>2039</v>
      </c>
      <c r="D211" s="9"/>
      <c r="E211" s="9"/>
      <c r="F211" s="9" t="s">
        <v>2046</v>
      </c>
      <c r="G211" s="9" t="s">
        <v>2047</v>
      </c>
      <c r="H211" s="11" t="s">
        <v>1872</v>
      </c>
      <c r="I211" s="11" t="s">
        <v>1873</v>
      </c>
      <c r="J211" s="9">
        <v>75</v>
      </c>
      <c r="K211" s="15" t="s">
        <v>22</v>
      </c>
      <c r="L211" s="14"/>
      <c r="M211" s="14"/>
      <c r="N211" s="14">
        <v>0</v>
      </c>
      <c r="O211" s="14">
        <v>0</v>
      </c>
      <c r="P211" s="14">
        <v>0</v>
      </c>
      <c r="Q211" s="14">
        <v>0</v>
      </c>
      <c r="R211" s="14">
        <v>0</v>
      </c>
      <c r="S211" s="9"/>
    </row>
    <row r="212" s="2" customFormat="1" ht="36" spans="1:20">
      <c r="A212" s="9" t="s">
        <v>1977</v>
      </c>
      <c r="B212" s="9" t="s">
        <v>1966</v>
      </c>
      <c r="C212" s="9" t="s">
        <v>2039</v>
      </c>
      <c r="D212" s="9"/>
      <c r="E212" s="9"/>
      <c r="F212" s="9" t="s">
        <v>2046</v>
      </c>
      <c r="G212" s="9" t="s">
        <v>2047</v>
      </c>
      <c r="H212" s="11" t="s">
        <v>1872</v>
      </c>
      <c r="I212" s="11" t="s">
        <v>1877</v>
      </c>
      <c r="J212" s="9">
        <v>114</v>
      </c>
      <c r="K212" s="15" t="s">
        <v>22</v>
      </c>
      <c r="L212" s="14"/>
      <c r="M212" s="14"/>
      <c r="N212" s="14">
        <v>114</v>
      </c>
      <c r="O212" s="14">
        <v>0</v>
      </c>
      <c r="P212" s="14">
        <v>0</v>
      </c>
      <c r="Q212" s="14">
        <v>0</v>
      </c>
      <c r="R212" s="14">
        <v>0</v>
      </c>
      <c r="S212" s="9"/>
      <c r="T212" s="2" t="s">
        <v>2047</v>
      </c>
    </row>
    <row r="213" s="2" customFormat="1" ht="36" spans="1:19">
      <c r="A213" s="9" t="s">
        <v>1977</v>
      </c>
      <c r="B213" s="9" t="s">
        <v>1966</v>
      </c>
      <c r="C213" s="9" t="s">
        <v>2039</v>
      </c>
      <c r="D213" s="9"/>
      <c r="E213" s="9"/>
      <c r="F213" s="9" t="s">
        <v>2046</v>
      </c>
      <c r="G213" s="9" t="s">
        <v>2047</v>
      </c>
      <c r="H213" s="11" t="s">
        <v>1872</v>
      </c>
      <c r="I213" s="11" t="s">
        <v>1876</v>
      </c>
      <c r="J213" s="9">
        <v>5.23</v>
      </c>
      <c r="K213" s="15" t="s">
        <v>22</v>
      </c>
      <c r="L213" s="14"/>
      <c r="M213" s="14"/>
      <c r="N213" s="14">
        <v>5.23</v>
      </c>
      <c r="O213" s="14">
        <v>0</v>
      </c>
      <c r="P213" s="14">
        <v>0</v>
      </c>
      <c r="Q213" s="14">
        <v>0</v>
      </c>
      <c r="R213" s="14">
        <v>0</v>
      </c>
      <c r="S213" s="9"/>
    </row>
    <row r="214" s="2" customFormat="1" ht="36" spans="1:19">
      <c r="A214" s="9" t="s">
        <v>1977</v>
      </c>
      <c r="B214" s="9" t="s">
        <v>1966</v>
      </c>
      <c r="C214" s="9" t="s">
        <v>2039</v>
      </c>
      <c r="D214" s="9"/>
      <c r="E214" s="9"/>
      <c r="F214" s="9" t="s">
        <v>2046</v>
      </c>
      <c r="G214" s="9" t="s">
        <v>2047</v>
      </c>
      <c r="H214" s="11" t="s">
        <v>1872</v>
      </c>
      <c r="I214" s="16" t="s">
        <v>1874</v>
      </c>
      <c r="J214" s="9">
        <v>113</v>
      </c>
      <c r="K214" s="15" t="s">
        <v>22</v>
      </c>
      <c r="L214" s="14"/>
      <c r="M214" s="14"/>
      <c r="N214" s="14">
        <v>113</v>
      </c>
      <c r="O214" s="14">
        <v>0</v>
      </c>
      <c r="P214" s="14">
        <v>0</v>
      </c>
      <c r="Q214" s="14">
        <v>0</v>
      </c>
      <c r="R214" s="14">
        <v>0</v>
      </c>
      <c r="S214" s="9"/>
    </row>
    <row r="215" s="2" customFormat="1" ht="36" spans="1:19">
      <c r="A215" s="15" t="s">
        <v>1981</v>
      </c>
      <c r="B215" s="24" t="s">
        <v>2048</v>
      </c>
      <c r="C215" s="9" t="s">
        <v>2049</v>
      </c>
      <c r="D215" s="9"/>
      <c r="E215" s="9"/>
      <c r="F215" s="9" t="s">
        <v>2050</v>
      </c>
      <c r="G215" s="9" t="s">
        <v>2051</v>
      </c>
      <c r="H215" s="9" t="s">
        <v>1872</v>
      </c>
      <c r="I215" s="9" t="s">
        <v>1875</v>
      </c>
      <c r="J215" s="27">
        <v>2955</v>
      </c>
      <c r="K215" s="15" t="s">
        <v>22</v>
      </c>
      <c r="L215" s="14"/>
      <c r="M215" s="14"/>
      <c r="N215" s="14">
        <v>2955</v>
      </c>
      <c r="O215" s="14">
        <v>2850.278769</v>
      </c>
      <c r="P215" s="14">
        <v>2400.758769</v>
      </c>
      <c r="Q215" s="14">
        <v>449.52</v>
      </c>
      <c r="R215" s="14">
        <v>0</v>
      </c>
      <c r="S215" s="18"/>
    </row>
    <row r="216" s="2" customFormat="1" ht="36" spans="1:19">
      <c r="A216" s="15" t="s">
        <v>1981</v>
      </c>
      <c r="B216" s="24" t="s">
        <v>2048</v>
      </c>
      <c r="C216" s="9" t="s">
        <v>2049</v>
      </c>
      <c r="D216" s="9"/>
      <c r="E216" s="9"/>
      <c r="F216" s="9" t="s">
        <v>2050</v>
      </c>
      <c r="G216" s="9" t="s">
        <v>2051</v>
      </c>
      <c r="H216" s="9" t="s">
        <v>1872</v>
      </c>
      <c r="I216" s="9" t="s">
        <v>1873</v>
      </c>
      <c r="J216" s="27">
        <v>3940</v>
      </c>
      <c r="K216" s="15" t="s">
        <v>22</v>
      </c>
      <c r="L216" s="14"/>
      <c r="M216" s="14"/>
      <c r="N216" s="14">
        <v>0</v>
      </c>
      <c r="O216" s="14">
        <v>0</v>
      </c>
      <c r="P216" s="14">
        <v>0</v>
      </c>
      <c r="Q216" s="14">
        <v>0</v>
      </c>
      <c r="R216" s="14">
        <v>0</v>
      </c>
      <c r="S216" s="9"/>
    </row>
    <row r="217" s="2" customFormat="1" ht="36" spans="1:19">
      <c r="A217" s="15" t="s">
        <v>1981</v>
      </c>
      <c r="B217" s="24" t="s">
        <v>2048</v>
      </c>
      <c r="C217" s="9" t="s">
        <v>2049</v>
      </c>
      <c r="D217" s="9"/>
      <c r="E217" s="9"/>
      <c r="F217" s="9" t="s">
        <v>2050</v>
      </c>
      <c r="G217" s="9" t="s">
        <v>2051</v>
      </c>
      <c r="H217" s="9" t="s">
        <v>1872</v>
      </c>
      <c r="I217" s="9" t="s">
        <v>1235</v>
      </c>
      <c r="J217" s="27">
        <v>2955</v>
      </c>
      <c r="K217" s="15" t="s">
        <v>22</v>
      </c>
      <c r="L217" s="14"/>
      <c r="M217" s="14"/>
      <c r="N217" s="14">
        <v>2955</v>
      </c>
      <c r="O217" s="14">
        <v>2955</v>
      </c>
      <c r="P217" s="14">
        <v>758.997725</v>
      </c>
      <c r="Q217" s="14">
        <v>2196.002275</v>
      </c>
      <c r="R217" s="14">
        <v>0</v>
      </c>
      <c r="S217" s="9"/>
    </row>
    <row r="218" s="2" customFormat="1" ht="36" spans="1:20">
      <c r="A218" s="15" t="s">
        <v>1981</v>
      </c>
      <c r="B218" s="24" t="s">
        <v>2048</v>
      </c>
      <c r="C218" s="9" t="s">
        <v>2049</v>
      </c>
      <c r="D218" s="9"/>
      <c r="E218" s="9"/>
      <c r="F218" s="9" t="s">
        <v>2050</v>
      </c>
      <c r="G218" s="9" t="s">
        <v>2051</v>
      </c>
      <c r="H218" s="9" t="s">
        <v>1872</v>
      </c>
      <c r="I218" s="9" t="s">
        <v>1877</v>
      </c>
      <c r="J218" s="27">
        <v>2955</v>
      </c>
      <c r="K218" s="15" t="s">
        <v>22</v>
      </c>
      <c r="L218" s="14"/>
      <c r="M218" s="14"/>
      <c r="N218" s="14">
        <v>0</v>
      </c>
      <c r="O218" s="14">
        <v>0</v>
      </c>
      <c r="P218" s="14">
        <v>0</v>
      </c>
      <c r="Q218" s="14">
        <v>0</v>
      </c>
      <c r="R218" s="14">
        <v>0</v>
      </c>
      <c r="S218" s="9"/>
      <c r="T218" s="2" t="s">
        <v>2051</v>
      </c>
    </row>
    <row r="219" s="2" customFormat="1" ht="36" spans="1:19">
      <c r="A219" s="15" t="s">
        <v>1981</v>
      </c>
      <c r="B219" s="24" t="s">
        <v>2048</v>
      </c>
      <c r="C219" s="9" t="s">
        <v>2049</v>
      </c>
      <c r="D219" s="9"/>
      <c r="E219" s="9"/>
      <c r="F219" s="9" t="s">
        <v>2050</v>
      </c>
      <c r="G219" s="10" t="s">
        <v>2051</v>
      </c>
      <c r="H219" s="9" t="s">
        <v>1872</v>
      </c>
      <c r="I219" s="9" t="s">
        <v>129</v>
      </c>
      <c r="J219" s="27">
        <v>2955</v>
      </c>
      <c r="K219" s="15" t="s">
        <v>22</v>
      </c>
      <c r="L219" s="14"/>
      <c r="M219" s="14"/>
      <c r="N219" s="14">
        <v>2955</v>
      </c>
      <c r="O219" s="14">
        <v>2679.187312</v>
      </c>
      <c r="P219" s="14">
        <v>2679.187312</v>
      </c>
      <c r="Q219" s="14">
        <v>0</v>
      </c>
      <c r="R219" s="14">
        <v>0</v>
      </c>
      <c r="S219" s="9"/>
    </row>
    <row r="220" s="2" customFormat="1" ht="36" spans="1:19">
      <c r="A220" s="15" t="s">
        <v>1981</v>
      </c>
      <c r="B220" s="24" t="s">
        <v>2048</v>
      </c>
      <c r="C220" s="9" t="s">
        <v>2049</v>
      </c>
      <c r="D220" s="9"/>
      <c r="E220" s="9"/>
      <c r="F220" s="9" t="s">
        <v>2050</v>
      </c>
      <c r="G220" s="10" t="s">
        <v>2051</v>
      </c>
      <c r="H220" s="9" t="s">
        <v>1872</v>
      </c>
      <c r="I220" s="9" t="s">
        <v>434</v>
      </c>
      <c r="J220" s="27">
        <v>4925</v>
      </c>
      <c r="K220" s="15" t="s">
        <v>22</v>
      </c>
      <c r="L220" s="14"/>
      <c r="M220" s="14"/>
      <c r="N220" s="14">
        <v>4925</v>
      </c>
      <c r="O220" s="14">
        <v>4540.030345</v>
      </c>
      <c r="P220" s="14">
        <v>4540.030345</v>
      </c>
      <c r="Q220" s="14">
        <v>0</v>
      </c>
      <c r="R220" s="14">
        <v>0</v>
      </c>
      <c r="S220" s="9"/>
    </row>
    <row r="221" s="2" customFormat="1" ht="36" spans="1:19">
      <c r="A221" s="15" t="s">
        <v>1981</v>
      </c>
      <c r="B221" s="24" t="s">
        <v>2048</v>
      </c>
      <c r="C221" s="9" t="s">
        <v>2049</v>
      </c>
      <c r="D221" s="9"/>
      <c r="E221" s="9"/>
      <c r="F221" s="9" t="s">
        <v>2052</v>
      </c>
      <c r="G221" s="10" t="s">
        <v>2053</v>
      </c>
      <c r="H221" s="9" t="s">
        <v>1872</v>
      </c>
      <c r="I221" s="9" t="s">
        <v>1875</v>
      </c>
      <c r="J221" s="27">
        <v>398</v>
      </c>
      <c r="K221" s="15" t="s">
        <v>22</v>
      </c>
      <c r="L221" s="14"/>
      <c r="M221" s="14"/>
      <c r="N221" s="14">
        <v>398</v>
      </c>
      <c r="O221" s="14">
        <v>0</v>
      </c>
      <c r="P221" s="14">
        <v>0</v>
      </c>
      <c r="Q221" s="14">
        <v>0</v>
      </c>
      <c r="R221" s="14">
        <v>0</v>
      </c>
      <c r="S221" s="18"/>
    </row>
    <row r="222" s="2" customFormat="1" ht="36" spans="1:19">
      <c r="A222" s="15" t="s">
        <v>1981</v>
      </c>
      <c r="B222" s="24" t="s">
        <v>2048</v>
      </c>
      <c r="C222" s="9" t="s">
        <v>2049</v>
      </c>
      <c r="D222" s="9"/>
      <c r="E222" s="9"/>
      <c r="F222" s="9" t="s">
        <v>2052</v>
      </c>
      <c r="G222" s="10" t="s">
        <v>2053</v>
      </c>
      <c r="H222" s="9" t="s">
        <v>1872</v>
      </c>
      <c r="I222" s="9" t="s">
        <v>1873</v>
      </c>
      <c r="J222" s="27">
        <v>530</v>
      </c>
      <c r="K222" s="15" t="s">
        <v>22</v>
      </c>
      <c r="L222" s="14"/>
      <c r="M222" s="14"/>
      <c r="N222" s="14">
        <v>530</v>
      </c>
      <c r="O222" s="14">
        <v>0</v>
      </c>
      <c r="P222" s="14">
        <v>0</v>
      </c>
      <c r="Q222" s="14">
        <v>0</v>
      </c>
      <c r="R222" s="14">
        <v>0</v>
      </c>
      <c r="S222" s="9"/>
    </row>
    <row r="223" s="2" customFormat="1" ht="36" spans="1:19">
      <c r="A223" s="15" t="s">
        <v>1981</v>
      </c>
      <c r="B223" s="24" t="s">
        <v>2048</v>
      </c>
      <c r="C223" s="9" t="s">
        <v>2049</v>
      </c>
      <c r="D223" s="9"/>
      <c r="E223" s="9"/>
      <c r="F223" s="9" t="s">
        <v>2052</v>
      </c>
      <c r="G223" s="10" t="s">
        <v>2053</v>
      </c>
      <c r="H223" s="9" t="s">
        <v>1872</v>
      </c>
      <c r="I223" s="9" t="s">
        <v>1235</v>
      </c>
      <c r="J223" s="27">
        <v>398</v>
      </c>
      <c r="K223" s="15" t="s">
        <v>22</v>
      </c>
      <c r="L223" s="14"/>
      <c r="M223" s="14"/>
      <c r="N223" s="14">
        <v>398</v>
      </c>
      <c r="O223" s="14">
        <v>0</v>
      </c>
      <c r="P223" s="14">
        <v>0</v>
      </c>
      <c r="Q223" s="14">
        <v>0</v>
      </c>
      <c r="R223" s="14">
        <v>0</v>
      </c>
      <c r="S223" s="9"/>
    </row>
    <row r="224" s="2" customFormat="1" ht="36" spans="1:20">
      <c r="A224" s="15" t="s">
        <v>1981</v>
      </c>
      <c r="B224" s="24" t="s">
        <v>2048</v>
      </c>
      <c r="C224" s="9" t="s">
        <v>2049</v>
      </c>
      <c r="D224" s="9"/>
      <c r="E224" s="9"/>
      <c r="F224" s="9" t="s">
        <v>2052</v>
      </c>
      <c r="G224" s="10" t="s">
        <v>2053</v>
      </c>
      <c r="H224" s="9" t="s">
        <v>1872</v>
      </c>
      <c r="I224" s="9" t="s">
        <v>1877</v>
      </c>
      <c r="J224" s="27">
        <v>398</v>
      </c>
      <c r="K224" s="15" t="s">
        <v>22</v>
      </c>
      <c r="L224" s="14"/>
      <c r="M224" s="14"/>
      <c r="N224" s="14">
        <v>398</v>
      </c>
      <c r="O224" s="14">
        <v>0</v>
      </c>
      <c r="P224" s="14">
        <v>0</v>
      </c>
      <c r="Q224" s="14">
        <v>0</v>
      </c>
      <c r="R224" s="14">
        <v>0</v>
      </c>
      <c r="S224" s="9"/>
      <c r="T224" s="2" t="s">
        <v>2053</v>
      </c>
    </row>
    <row r="225" s="2" customFormat="1" ht="36" spans="1:19">
      <c r="A225" s="15" t="s">
        <v>1981</v>
      </c>
      <c r="B225" s="24" t="s">
        <v>2048</v>
      </c>
      <c r="C225" s="9" t="s">
        <v>2049</v>
      </c>
      <c r="D225" s="9"/>
      <c r="E225" s="9"/>
      <c r="F225" s="9" t="s">
        <v>2052</v>
      </c>
      <c r="G225" s="10" t="s">
        <v>2053</v>
      </c>
      <c r="H225" s="9" t="s">
        <v>1872</v>
      </c>
      <c r="I225" s="9" t="s">
        <v>129</v>
      </c>
      <c r="J225" s="27">
        <v>398</v>
      </c>
      <c r="K225" s="15" t="s">
        <v>22</v>
      </c>
      <c r="L225" s="14"/>
      <c r="M225" s="14"/>
      <c r="N225" s="14">
        <v>398</v>
      </c>
      <c r="O225" s="14">
        <v>134.3115</v>
      </c>
      <c r="P225" s="14">
        <v>134.3115</v>
      </c>
      <c r="Q225" s="14">
        <v>0</v>
      </c>
      <c r="R225" s="14">
        <v>0</v>
      </c>
      <c r="S225" s="9"/>
    </row>
    <row r="226" s="2" customFormat="1" ht="36" spans="1:19">
      <c r="A226" s="15" t="s">
        <v>1981</v>
      </c>
      <c r="B226" s="24" t="s">
        <v>2048</v>
      </c>
      <c r="C226" s="9" t="s">
        <v>2049</v>
      </c>
      <c r="D226" s="9"/>
      <c r="E226" s="9"/>
      <c r="F226" s="9" t="s">
        <v>2052</v>
      </c>
      <c r="G226" s="10" t="s">
        <v>2053</v>
      </c>
      <c r="H226" s="9" t="s">
        <v>1872</v>
      </c>
      <c r="I226" s="9" t="s">
        <v>434</v>
      </c>
      <c r="J226" s="27">
        <v>663</v>
      </c>
      <c r="K226" s="15" t="s">
        <v>22</v>
      </c>
      <c r="L226" s="14"/>
      <c r="M226" s="14"/>
      <c r="N226" s="14">
        <v>663</v>
      </c>
      <c r="O226" s="14">
        <v>0</v>
      </c>
      <c r="P226" s="14">
        <v>0</v>
      </c>
      <c r="Q226" s="14">
        <v>0</v>
      </c>
      <c r="R226" s="14">
        <v>0</v>
      </c>
      <c r="S226" s="9"/>
    </row>
    <row r="227" s="2" customFormat="1" ht="36" spans="1:19">
      <c r="A227" s="9" t="s">
        <v>1985</v>
      </c>
      <c r="B227" s="9" t="s">
        <v>2054</v>
      </c>
      <c r="C227" s="9" t="s">
        <v>2055</v>
      </c>
      <c r="D227" s="9"/>
      <c r="E227" s="9"/>
      <c r="F227" s="9" t="s">
        <v>2056</v>
      </c>
      <c r="G227" s="10" t="s">
        <v>2057</v>
      </c>
      <c r="H227" s="9" t="s">
        <v>1872</v>
      </c>
      <c r="I227" s="25" t="s">
        <v>1875</v>
      </c>
      <c r="J227" s="18">
        <v>2318</v>
      </c>
      <c r="K227" s="15" t="s">
        <v>22</v>
      </c>
      <c r="L227" s="14"/>
      <c r="M227" s="14"/>
      <c r="N227" s="14">
        <v>476.92</v>
      </c>
      <c r="O227" s="14">
        <v>455.63606</v>
      </c>
      <c r="P227" s="14">
        <v>455.63606</v>
      </c>
      <c r="Q227" s="14">
        <v>0</v>
      </c>
      <c r="R227" s="14">
        <v>0</v>
      </c>
      <c r="S227" s="18"/>
    </row>
    <row r="228" s="2" customFormat="1" ht="36" spans="1:19">
      <c r="A228" s="9" t="s">
        <v>1985</v>
      </c>
      <c r="B228" s="9" t="s">
        <v>2054</v>
      </c>
      <c r="C228" s="9" t="s">
        <v>2055</v>
      </c>
      <c r="D228" s="9"/>
      <c r="E228" s="9"/>
      <c r="F228" s="9" t="s">
        <v>2056</v>
      </c>
      <c r="G228" s="10" t="s">
        <v>2057</v>
      </c>
      <c r="H228" s="9" t="s">
        <v>1872</v>
      </c>
      <c r="I228" s="25" t="s">
        <v>434</v>
      </c>
      <c r="J228" s="18">
        <v>3518.8</v>
      </c>
      <c r="K228" s="15" t="s">
        <v>22</v>
      </c>
      <c r="L228" s="14"/>
      <c r="M228" s="14"/>
      <c r="N228" s="14">
        <v>2063.17</v>
      </c>
      <c r="O228" s="14">
        <v>670.309</v>
      </c>
      <c r="P228" s="14">
        <v>670.309</v>
      </c>
      <c r="Q228" s="14">
        <v>0</v>
      </c>
      <c r="R228" s="14">
        <v>0</v>
      </c>
      <c r="S228" s="9"/>
    </row>
    <row r="229" s="2" customFormat="1" ht="36" spans="1:19">
      <c r="A229" s="9" t="s">
        <v>1985</v>
      </c>
      <c r="B229" s="9" t="s">
        <v>2054</v>
      </c>
      <c r="C229" s="9" t="s">
        <v>2055</v>
      </c>
      <c r="D229" s="9"/>
      <c r="E229" s="9"/>
      <c r="F229" s="9" t="s">
        <v>2056</v>
      </c>
      <c r="G229" s="10" t="s">
        <v>2057</v>
      </c>
      <c r="H229" s="9" t="s">
        <v>1872</v>
      </c>
      <c r="I229" s="25" t="s">
        <v>129</v>
      </c>
      <c r="J229" s="18">
        <v>1748</v>
      </c>
      <c r="K229" s="15" t="s">
        <v>22</v>
      </c>
      <c r="L229" s="14"/>
      <c r="M229" s="14"/>
      <c r="N229" s="14">
        <v>1748</v>
      </c>
      <c r="O229" s="14">
        <v>1381.914777</v>
      </c>
      <c r="P229" s="14">
        <v>1381.914777</v>
      </c>
      <c r="Q229" s="14">
        <v>0</v>
      </c>
      <c r="R229" s="14">
        <v>0</v>
      </c>
      <c r="S229" s="9"/>
    </row>
    <row r="230" s="2" customFormat="1" ht="36" spans="1:19">
      <c r="A230" s="9" t="s">
        <v>1985</v>
      </c>
      <c r="B230" s="9" t="s">
        <v>2054</v>
      </c>
      <c r="C230" s="9" t="s">
        <v>2055</v>
      </c>
      <c r="D230" s="9"/>
      <c r="E230" s="9"/>
      <c r="F230" s="9" t="s">
        <v>2056</v>
      </c>
      <c r="G230" s="10" t="s">
        <v>2057</v>
      </c>
      <c r="H230" s="9" t="s">
        <v>1872</v>
      </c>
      <c r="I230" s="25" t="s">
        <v>1235</v>
      </c>
      <c r="J230" s="18">
        <v>1577</v>
      </c>
      <c r="K230" s="15" t="s">
        <v>22</v>
      </c>
      <c r="L230" s="14"/>
      <c r="M230" s="14"/>
      <c r="N230" s="14">
        <v>1577</v>
      </c>
      <c r="O230" s="14">
        <v>1107.320678</v>
      </c>
      <c r="P230" s="14">
        <v>929.451703</v>
      </c>
      <c r="Q230" s="14">
        <v>177.868975</v>
      </c>
      <c r="R230" s="14">
        <v>0</v>
      </c>
      <c r="S230" s="9"/>
    </row>
    <row r="231" s="2" customFormat="1" ht="36" spans="1:19">
      <c r="A231" s="9" t="s">
        <v>1985</v>
      </c>
      <c r="B231" s="9" t="s">
        <v>2054</v>
      </c>
      <c r="C231" s="9" t="s">
        <v>2055</v>
      </c>
      <c r="D231" s="9"/>
      <c r="E231" s="9"/>
      <c r="F231" s="9" t="s">
        <v>2056</v>
      </c>
      <c r="G231" s="10" t="s">
        <v>2057</v>
      </c>
      <c r="H231" s="9" t="s">
        <v>1872</v>
      </c>
      <c r="I231" s="25" t="s">
        <v>1873</v>
      </c>
      <c r="J231" s="18">
        <v>1212.2</v>
      </c>
      <c r="K231" s="15" t="s">
        <v>22</v>
      </c>
      <c r="L231" s="14"/>
      <c r="M231" s="14"/>
      <c r="N231" s="14">
        <v>1212.2</v>
      </c>
      <c r="O231" s="14">
        <v>1212.2</v>
      </c>
      <c r="P231" s="14">
        <v>1212.2</v>
      </c>
      <c r="Q231" s="14">
        <v>0</v>
      </c>
      <c r="R231" s="14">
        <v>0</v>
      </c>
      <c r="S231" s="9"/>
    </row>
    <row r="232" s="2" customFormat="1" ht="48" customHeight="1" spans="1:20">
      <c r="A232" s="9" t="s">
        <v>1985</v>
      </c>
      <c r="B232" s="9" t="s">
        <v>2054</v>
      </c>
      <c r="C232" s="9" t="s">
        <v>2055</v>
      </c>
      <c r="D232" s="9"/>
      <c r="E232" s="9"/>
      <c r="F232" s="9" t="s">
        <v>2056</v>
      </c>
      <c r="G232" s="9" t="s">
        <v>2057</v>
      </c>
      <c r="H232" s="9" t="s">
        <v>1872</v>
      </c>
      <c r="I232" s="25" t="s">
        <v>1877</v>
      </c>
      <c r="J232" s="18">
        <v>1835.4</v>
      </c>
      <c r="K232" s="15" t="s">
        <v>22</v>
      </c>
      <c r="L232" s="14"/>
      <c r="M232" s="14"/>
      <c r="N232" s="14">
        <v>1835.4</v>
      </c>
      <c r="O232" s="14">
        <v>1715.4</v>
      </c>
      <c r="P232" s="14">
        <v>0</v>
      </c>
      <c r="Q232" s="14">
        <v>1715.4</v>
      </c>
      <c r="R232" s="14">
        <v>0</v>
      </c>
      <c r="S232" s="9"/>
      <c r="T232" s="2" t="s">
        <v>2057</v>
      </c>
    </row>
    <row r="233" s="2" customFormat="1" ht="48" customHeight="1" spans="1:19">
      <c r="A233" s="9" t="s">
        <v>1985</v>
      </c>
      <c r="B233" s="9" t="s">
        <v>2054</v>
      </c>
      <c r="C233" s="9" t="s">
        <v>2055</v>
      </c>
      <c r="D233" s="9"/>
      <c r="E233" s="9"/>
      <c r="F233" s="9" t="s">
        <v>2056</v>
      </c>
      <c r="G233" s="9" t="s">
        <v>2057</v>
      </c>
      <c r="H233" s="9" t="s">
        <v>1872</v>
      </c>
      <c r="I233" s="25" t="s">
        <v>1876</v>
      </c>
      <c r="J233" s="18">
        <v>83.6</v>
      </c>
      <c r="K233" s="15" t="s">
        <v>22</v>
      </c>
      <c r="L233" s="14"/>
      <c r="M233" s="14"/>
      <c r="N233" s="14">
        <v>83.6</v>
      </c>
      <c r="O233" s="14">
        <v>83.6</v>
      </c>
      <c r="P233" s="14">
        <v>0</v>
      </c>
      <c r="Q233" s="14">
        <v>83.6</v>
      </c>
      <c r="R233" s="14">
        <v>0</v>
      </c>
      <c r="S233" s="9"/>
    </row>
    <row r="234" s="2" customFormat="1" ht="48" customHeight="1" spans="1:19">
      <c r="A234" s="9" t="s">
        <v>1985</v>
      </c>
      <c r="B234" s="9" t="s">
        <v>2054</v>
      </c>
      <c r="C234" s="9" t="s">
        <v>2055</v>
      </c>
      <c r="D234" s="9"/>
      <c r="E234" s="9"/>
      <c r="F234" s="9" t="s">
        <v>2056</v>
      </c>
      <c r="G234" s="9" t="s">
        <v>2057</v>
      </c>
      <c r="H234" s="9" t="s">
        <v>1872</v>
      </c>
      <c r="I234" s="26" t="s">
        <v>1874</v>
      </c>
      <c r="J234" s="18">
        <v>1816.4</v>
      </c>
      <c r="K234" s="15" t="s">
        <v>22</v>
      </c>
      <c r="L234" s="14"/>
      <c r="M234" s="14"/>
      <c r="N234" s="14">
        <v>1816.4</v>
      </c>
      <c r="O234" s="14">
        <v>1686.86734</v>
      </c>
      <c r="P234" s="14">
        <v>0</v>
      </c>
      <c r="Q234" s="14">
        <v>1213.778182</v>
      </c>
      <c r="R234" s="14">
        <v>473.089158</v>
      </c>
      <c r="S234" s="18"/>
    </row>
    <row r="235" s="2" customFormat="1" ht="48" customHeight="1" spans="1:19">
      <c r="A235" s="9" t="s">
        <v>1985</v>
      </c>
      <c r="B235" s="9" t="s">
        <v>2054</v>
      </c>
      <c r="C235" s="9" t="s">
        <v>2055</v>
      </c>
      <c r="D235" s="9"/>
      <c r="E235" s="9"/>
      <c r="F235" s="9" t="s">
        <v>2058</v>
      </c>
      <c r="G235" s="9" t="s">
        <v>2059</v>
      </c>
      <c r="H235" s="9" t="s">
        <v>1872</v>
      </c>
      <c r="I235" s="25" t="s">
        <v>1875</v>
      </c>
      <c r="J235" s="18">
        <v>390.4</v>
      </c>
      <c r="K235" s="15" t="s">
        <v>22</v>
      </c>
      <c r="L235" s="14"/>
      <c r="M235" s="14"/>
      <c r="N235" s="14">
        <v>390.4</v>
      </c>
      <c r="O235" s="14">
        <v>390.4</v>
      </c>
      <c r="P235" s="14">
        <v>390.4</v>
      </c>
      <c r="Q235" s="14">
        <v>0</v>
      </c>
      <c r="R235" s="14">
        <v>0</v>
      </c>
      <c r="S235" s="18"/>
    </row>
    <row r="236" s="2" customFormat="1" ht="48" customHeight="1" spans="1:19">
      <c r="A236" s="9" t="s">
        <v>1985</v>
      </c>
      <c r="B236" s="9" t="s">
        <v>2054</v>
      </c>
      <c r="C236" s="9" t="s">
        <v>2055</v>
      </c>
      <c r="D236" s="9"/>
      <c r="E236" s="9"/>
      <c r="F236" s="9" t="s">
        <v>2058</v>
      </c>
      <c r="G236" s="9" t="s">
        <v>2059</v>
      </c>
      <c r="H236" s="9" t="s">
        <v>1872</v>
      </c>
      <c r="I236" s="25" t="s">
        <v>434</v>
      </c>
      <c r="J236" s="18">
        <v>592.64</v>
      </c>
      <c r="K236" s="15" t="s">
        <v>22</v>
      </c>
      <c r="L236" s="14"/>
      <c r="M236" s="14"/>
      <c r="N236" s="14">
        <v>592.64</v>
      </c>
      <c r="O236" s="14">
        <v>0</v>
      </c>
      <c r="P236" s="14">
        <v>0</v>
      </c>
      <c r="Q236" s="14">
        <v>0</v>
      </c>
      <c r="R236" s="14">
        <v>0</v>
      </c>
      <c r="S236" s="9"/>
    </row>
    <row r="237" s="2" customFormat="1" ht="48" customHeight="1" spans="1:19">
      <c r="A237" s="9" t="s">
        <v>1985</v>
      </c>
      <c r="B237" s="9" t="s">
        <v>2054</v>
      </c>
      <c r="C237" s="9" t="s">
        <v>2055</v>
      </c>
      <c r="D237" s="9"/>
      <c r="E237" s="9"/>
      <c r="F237" s="9" t="s">
        <v>2058</v>
      </c>
      <c r="G237" s="9" t="s">
        <v>2059</v>
      </c>
      <c r="H237" s="9" t="s">
        <v>1872</v>
      </c>
      <c r="I237" s="25" t="s">
        <v>129</v>
      </c>
      <c r="J237" s="18">
        <v>294.4</v>
      </c>
      <c r="K237" s="15" t="s">
        <v>22</v>
      </c>
      <c r="L237" s="14"/>
      <c r="M237" s="14"/>
      <c r="N237" s="14">
        <v>294.4</v>
      </c>
      <c r="O237" s="14">
        <v>0</v>
      </c>
      <c r="P237" s="14">
        <v>0</v>
      </c>
      <c r="Q237" s="14">
        <v>0</v>
      </c>
      <c r="R237" s="14">
        <v>0</v>
      </c>
      <c r="S237" s="9"/>
    </row>
    <row r="238" s="2" customFormat="1" ht="48" customHeight="1" spans="1:19">
      <c r="A238" s="9" t="s">
        <v>1985</v>
      </c>
      <c r="B238" s="9" t="s">
        <v>2054</v>
      </c>
      <c r="C238" s="9" t="s">
        <v>2055</v>
      </c>
      <c r="D238" s="9"/>
      <c r="E238" s="9"/>
      <c r="F238" s="9" t="s">
        <v>2058</v>
      </c>
      <c r="G238" s="9" t="s">
        <v>2059</v>
      </c>
      <c r="H238" s="9" t="s">
        <v>1872</v>
      </c>
      <c r="I238" s="25" t="s">
        <v>1235</v>
      </c>
      <c r="J238" s="18">
        <v>265.6</v>
      </c>
      <c r="K238" s="15" t="s">
        <v>22</v>
      </c>
      <c r="L238" s="14"/>
      <c r="M238" s="14"/>
      <c r="N238" s="14">
        <v>265.6</v>
      </c>
      <c r="O238" s="14">
        <v>265.6</v>
      </c>
      <c r="P238" s="14">
        <v>265.6</v>
      </c>
      <c r="Q238" s="14">
        <v>0</v>
      </c>
      <c r="R238" s="14">
        <v>0</v>
      </c>
      <c r="S238" s="9"/>
    </row>
    <row r="239" s="2" customFormat="1" ht="48" customHeight="1" spans="1:19">
      <c r="A239" s="9" t="s">
        <v>1985</v>
      </c>
      <c r="B239" s="9" t="s">
        <v>2054</v>
      </c>
      <c r="C239" s="9" t="s">
        <v>2055</v>
      </c>
      <c r="D239" s="9"/>
      <c r="E239" s="9"/>
      <c r="F239" s="9" t="s">
        <v>2058</v>
      </c>
      <c r="G239" s="9" t="s">
        <v>2059</v>
      </c>
      <c r="H239" s="9" t="s">
        <v>1872</v>
      </c>
      <c r="I239" s="25" t="s">
        <v>1873</v>
      </c>
      <c r="J239" s="18">
        <v>204.16</v>
      </c>
      <c r="K239" s="15" t="s">
        <v>22</v>
      </c>
      <c r="L239" s="14"/>
      <c r="M239" s="14"/>
      <c r="N239" s="14">
        <v>0</v>
      </c>
      <c r="O239" s="14">
        <v>0</v>
      </c>
      <c r="P239" s="14">
        <v>0</v>
      </c>
      <c r="Q239" s="14">
        <v>0</v>
      </c>
      <c r="R239" s="14">
        <v>0</v>
      </c>
      <c r="S239" s="9"/>
    </row>
    <row r="240" s="2" customFormat="1" ht="36" spans="1:20">
      <c r="A240" s="9" t="s">
        <v>1985</v>
      </c>
      <c r="B240" s="9" t="s">
        <v>2054</v>
      </c>
      <c r="C240" s="9" t="s">
        <v>2055</v>
      </c>
      <c r="D240" s="9"/>
      <c r="E240" s="9"/>
      <c r="F240" s="9" t="s">
        <v>2058</v>
      </c>
      <c r="G240" s="9" t="s">
        <v>2059</v>
      </c>
      <c r="H240" s="9" t="s">
        <v>1872</v>
      </c>
      <c r="I240" s="25" t="s">
        <v>1877</v>
      </c>
      <c r="J240" s="18">
        <v>309.12</v>
      </c>
      <c r="K240" s="15" t="s">
        <v>22</v>
      </c>
      <c r="L240" s="14"/>
      <c r="M240" s="14"/>
      <c r="N240" s="14">
        <v>309.12</v>
      </c>
      <c r="O240" s="14">
        <v>0</v>
      </c>
      <c r="P240" s="14">
        <v>0</v>
      </c>
      <c r="Q240" s="14">
        <v>0</v>
      </c>
      <c r="R240" s="14">
        <v>0</v>
      </c>
      <c r="S240" s="9"/>
      <c r="T240" s="2" t="s">
        <v>2059</v>
      </c>
    </row>
    <row r="241" s="2" customFormat="1" ht="36" spans="1:19">
      <c r="A241" s="9" t="s">
        <v>1985</v>
      </c>
      <c r="B241" s="9" t="s">
        <v>2054</v>
      </c>
      <c r="C241" s="9" t="s">
        <v>2055</v>
      </c>
      <c r="D241" s="9"/>
      <c r="E241" s="9"/>
      <c r="F241" s="9" t="s">
        <v>2058</v>
      </c>
      <c r="G241" s="9" t="s">
        <v>2059</v>
      </c>
      <c r="H241" s="9" t="s">
        <v>1872</v>
      </c>
      <c r="I241" s="25" t="s">
        <v>1876</v>
      </c>
      <c r="J241" s="18">
        <v>14.08</v>
      </c>
      <c r="K241" s="15" t="s">
        <v>22</v>
      </c>
      <c r="L241" s="14"/>
      <c r="M241" s="14"/>
      <c r="N241" s="14">
        <v>14.08</v>
      </c>
      <c r="O241" s="14">
        <v>0</v>
      </c>
      <c r="P241" s="14">
        <v>0</v>
      </c>
      <c r="Q241" s="14">
        <v>0</v>
      </c>
      <c r="R241" s="14">
        <v>0</v>
      </c>
      <c r="S241" s="9"/>
    </row>
    <row r="242" s="2" customFormat="1" ht="36" spans="1:19">
      <c r="A242" s="9" t="s">
        <v>1985</v>
      </c>
      <c r="B242" s="9" t="s">
        <v>2054</v>
      </c>
      <c r="C242" s="9" t="s">
        <v>2055</v>
      </c>
      <c r="D242" s="9"/>
      <c r="E242" s="9"/>
      <c r="F242" s="9" t="s">
        <v>2058</v>
      </c>
      <c r="G242" s="9" t="s">
        <v>2059</v>
      </c>
      <c r="H242" s="9" t="s">
        <v>1872</v>
      </c>
      <c r="I242" s="26" t="s">
        <v>1874</v>
      </c>
      <c r="J242" s="18">
        <v>305.92</v>
      </c>
      <c r="K242" s="15" t="s">
        <v>22</v>
      </c>
      <c r="L242" s="14"/>
      <c r="M242" s="14"/>
      <c r="N242" s="14">
        <v>130.89</v>
      </c>
      <c r="O242" s="14">
        <v>0</v>
      </c>
      <c r="P242" s="14">
        <v>0</v>
      </c>
      <c r="Q242" s="14">
        <v>0</v>
      </c>
      <c r="R242" s="14">
        <v>0</v>
      </c>
      <c r="S242" s="18"/>
    </row>
    <row r="243" s="2" customFormat="1" ht="36" spans="1:19">
      <c r="A243" s="9" t="s">
        <v>1989</v>
      </c>
      <c r="B243" s="9" t="s">
        <v>2060</v>
      </c>
      <c r="C243" s="9" t="s">
        <v>2061</v>
      </c>
      <c r="D243" s="9"/>
      <c r="E243" s="9"/>
      <c r="F243" s="9" t="s">
        <v>2062</v>
      </c>
      <c r="G243" s="9" t="s">
        <v>2063</v>
      </c>
      <c r="H243" s="19" t="s">
        <v>1872</v>
      </c>
      <c r="I243" s="9" t="s">
        <v>1875</v>
      </c>
      <c r="J243" s="9">
        <v>408</v>
      </c>
      <c r="K243" s="9" t="s">
        <v>22</v>
      </c>
      <c r="L243" s="14"/>
      <c r="M243" s="14"/>
      <c r="N243" s="14">
        <v>408</v>
      </c>
      <c r="O243" s="14">
        <v>323.678861</v>
      </c>
      <c r="P243" s="14">
        <v>323.678861</v>
      </c>
      <c r="Q243" s="14">
        <v>0</v>
      </c>
      <c r="R243" s="14">
        <v>0</v>
      </c>
      <c r="S243" s="18"/>
    </row>
    <row r="244" s="2" customFormat="1" ht="36" spans="1:19">
      <c r="A244" s="9" t="s">
        <v>1989</v>
      </c>
      <c r="B244" s="9" t="s">
        <v>2060</v>
      </c>
      <c r="C244" s="9" t="s">
        <v>2061</v>
      </c>
      <c r="D244" s="9"/>
      <c r="E244" s="9"/>
      <c r="F244" s="9" t="s">
        <v>2062</v>
      </c>
      <c r="G244" s="9" t="s">
        <v>2063</v>
      </c>
      <c r="H244" s="19" t="s">
        <v>1872</v>
      </c>
      <c r="I244" s="9" t="s">
        <v>434</v>
      </c>
      <c r="J244" s="9">
        <v>620</v>
      </c>
      <c r="K244" s="9" t="s">
        <v>22</v>
      </c>
      <c r="L244" s="14"/>
      <c r="M244" s="14"/>
      <c r="N244" s="14">
        <v>0</v>
      </c>
      <c r="O244" s="14">
        <v>0</v>
      </c>
      <c r="P244" s="14">
        <v>0</v>
      </c>
      <c r="Q244" s="14">
        <v>0</v>
      </c>
      <c r="R244" s="14">
        <v>0</v>
      </c>
      <c r="S244" s="18"/>
    </row>
    <row r="245" s="2" customFormat="1" ht="36" spans="1:19">
      <c r="A245" s="9" t="s">
        <v>1989</v>
      </c>
      <c r="B245" s="9" t="s">
        <v>2060</v>
      </c>
      <c r="C245" s="9" t="s">
        <v>2061</v>
      </c>
      <c r="D245" s="9"/>
      <c r="E245" s="9"/>
      <c r="F245" s="9" t="s">
        <v>2062</v>
      </c>
      <c r="G245" s="9" t="s">
        <v>2063</v>
      </c>
      <c r="H245" s="19" t="s">
        <v>1872</v>
      </c>
      <c r="I245" s="9" t="s">
        <v>129</v>
      </c>
      <c r="J245" s="9">
        <v>308</v>
      </c>
      <c r="K245" s="9" t="s">
        <v>22</v>
      </c>
      <c r="L245" s="14"/>
      <c r="M245" s="14"/>
      <c r="N245" s="14">
        <v>308</v>
      </c>
      <c r="O245" s="14">
        <v>5.60919</v>
      </c>
      <c r="P245" s="14">
        <v>5.60919</v>
      </c>
      <c r="Q245" s="14">
        <v>0</v>
      </c>
      <c r="R245" s="14">
        <v>0</v>
      </c>
      <c r="S245" s="9"/>
    </row>
    <row r="246" s="2" customFormat="1" ht="36" spans="1:19">
      <c r="A246" s="9" t="s">
        <v>1989</v>
      </c>
      <c r="B246" s="9" t="s">
        <v>2060</v>
      </c>
      <c r="C246" s="9" t="s">
        <v>2061</v>
      </c>
      <c r="D246" s="9"/>
      <c r="E246" s="9"/>
      <c r="F246" s="9" t="s">
        <v>2062</v>
      </c>
      <c r="G246" s="9" t="s">
        <v>2063</v>
      </c>
      <c r="H246" s="19" t="s">
        <v>1872</v>
      </c>
      <c r="I246" s="9" t="s">
        <v>1235</v>
      </c>
      <c r="J246" s="9">
        <v>278</v>
      </c>
      <c r="K246" s="9" t="s">
        <v>22</v>
      </c>
      <c r="L246" s="14"/>
      <c r="M246" s="14"/>
      <c r="N246" s="14">
        <v>278</v>
      </c>
      <c r="O246" s="14">
        <v>125.892495</v>
      </c>
      <c r="P246" s="14">
        <v>0</v>
      </c>
      <c r="Q246" s="14">
        <v>125.892495</v>
      </c>
      <c r="R246" s="14">
        <v>0</v>
      </c>
      <c r="S246" s="9"/>
    </row>
    <row r="247" s="2" customFormat="1" ht="36" spans="1:19">
      <c r="A247" s="9" t="s">
        <v>1989</v>
      </c>
      <c r="B247" s="9" t="s">
        <v>2060</v>
      </c>
      <c r="C247" s="9" t="s">
        <v>2061</v>
      </c>
      <c r="D247" s="9"/>
      <c r="E247" s="9"/>
      <c r="F247" s="9" t="s">
        <v>2062</v>
      </c>
      <c r="G247" s="9" t="s">
        <v>2063</v>
      </c>
      <c r="H247" s="19" t="s">
        <v>1872</v>
      </c>
      <c r="I247" s="9" t="s">
        <v>1873</v>
      </c>
      <c r="J247" s="9">
        <v>213</v>
      </c>
      <c r="K247" s="9" t="s">
        <v>22</v>
      </c>
      <c r="L247" s="14"/>
      <c r="M247" s="14"/>
      <c r="N247" s="14">
        <v>213</v>
      </c>
      <c r="O247" s="14">
        <v>213</v>
      </c>
      <c r="P247" s="14">
        <v>213</v>
      </c>
      <c r="Q247" s="14">
        <v>0</v>
      </c>
      <c r="R247" s="14">
        <v>0</v>
      </c>
      <c r="S247" s="9"/>
    </row>
    <row r="248" s="2" customFormat="1" ht="36" spans="1:20">
      <c r="A248" s="9" t="s">
        <v>1989</v>
      </c>
      <c r="B248" s="9" t="s">
        <v>2060</v>
      </c>
      <c r="C248" s="9" t="s">
        <v>2061</v>
      </c>
      <c r="D248" s="9"/>
      <c r="E248" s="9"/>
      <c r="F248" s="9" t="s">
        <v>2062</v>
      </c>
      <c r="G248" s="9" t="s">
        <v>2063</v>
      </c>
      <c r="H248" s="19" t="s">
        <v>1872</v>
      </c>
      <c r="I248" s="9" t="s">
        <v>1877</v>
      </c>
      <c r="J248" s="9">
        <v>323</v>
      </c>
      <c r="K248" s="9" t="s">
        <v>22</v>
      </c>
      <c r="L248" s="14"/>
      <c r="M248" s="14"/>
      <c r="N248" s="14">
        <v>323</v>
      </c>
      <c r="O248" s="14">
        <v>323</v>
      </c>
      <c r="P248" s="14">
        <v>0</v>
      </c>
      <c r="Q248" s="14">
        <v>323</v>
      </c>
      <c r="R248" s="14">
        <v>0</v>
      </c>
      <c r="S248" s="9"/>
      <c r="T248" s="2" t="s">
        <v>2063</v>
      </c>
    </row>
    <row r="249" s="2" customFormat="1" ht="36" spans="1:19">
      <c r="A249" s="9" t="s">
        <v>1989</v>
      </c>
      <c r="B249" s="9" t="s">
        <v>2060</v>
      </c>
      <c r="C249" s="9" t="s">
        <v>2061</v>
      </c>
      <c r="D249" s="9"/>
      <c r="E249" s="9"/>
      <c r="F249" s="9" t="s">
        <v>2062</v>
      </c>
      <c r="G249" s="9" t="s">
        <v>2063</v>
      </c>
      <c r="H249" s="19" t="s">
        <v>1872</v>
      </c>
      <c r="I249" s="9" t="s">
        <v>1876</v>
      </c>
      <c r="J249" s="9">
        <v>15</v>
      </c>
      <c r="K249" s="9" t="s">
        <v>22</v>
      </c>
      <c r="L249" s="14"/>
      <c r="M249" s="14"/>
      <c r="N249" s="14">
        <v>15</v>
      </c>
      <c r="O249" s="14">
        <v>15</v>
      </c>
      <c r="P249" s="14">
        <v>0</v>
      </c>
      <c r="Q249" s="14">
        <v>15</v>
      </c>
      <c r="R249" s="14">
        <v>0</v>
      </c>
      <c r="S249" s="9"/>
    </row>
    <row r="250" s="2" customFormat="1" ht="36" spans="1:19">
      <c r="A250" s="9" t="s">
        <v>1989</v>
      </c>
      <c r="B250" s="9" t="s">
        <v>2060</v>
      </c>
      <c r="C250" s="9" t="s">
        <v>2061</v>
      </c>
      <c r="D250" s="9"/>
      <c r="E250" s="9"/>
      <c r="F250" s="9" t="s">
        <v>2062</v>
      </c>
      <c r="G250" s="9" t="s">
        <v>2063</v>
      </c>
      <c r="H250" s="19" t="s">
        <v>1872</v>
      </c>
      <c r="I250" s="9" t="s">
        <v>1874</v>
      </c>
      <c r="J250" s="9">
        <v>320</v>
      </c>
      <c r="K250" s="9" t="s">
        <v>22</v>
      </c>
      <c r="L250" s="14"/>
      <c r="M250" s="14"/>
      <c r="N250" s="14">
        <v>320</v>
      </c>
      <c r="O250" s="14">
        <v>135.008363</v>
      </c>
      <c r="P250" s="14">
        <v>0</v>
      </c>
      <c r="Q250" s="14">
        <v>135.008363</v>
      </c>
      <c r="R250" s="14">
        <v>0</v>
      </c>
      <c r="S250" s="18"/>
    </row>
    <row r="251" s="2" customFormat="1" ht="36" spans="1:19">
      <c r="A251" s="9" t="s">
        <v>1989</v>
      </c>
      <c r="B251" s="9" t="s">
        <v>2060</v>
      </c>
      <c r="C251" s="9" t="s">
        <v>2061</v>
      </c>
      <c r="D251" s="9"/>
      <c r="E251" s="9"/>
      <c r="F251" s="9" t="s">
        <v>2064</v>
      </c>
      <c r="G251" s="9" t="s">
        <v>2065</v>
      </c>
      <c r="H251" s="19" t="s">
        <v>1872</v>
      </c>
      <c r="I251" s="9" t="s">
        <v>1875</v>
      </c>
      <c r="J251" s="9">
        <v>1212</v>
      </c>
      <c r="K251" s="9" t="s">
        <v>22</v>
      </c>
      <c r="L251" s="14"/>
      <c r="M251" s="14"/>
      <c r="N251" s="14">
        <v>1212</v>
      </c>
      <c r="O251" s="14">
        <v>0</v>
      </c>
      <c r="P251" s="14">
        <v>0</v>
      </c>
      <c r="Q251" s="14">
        <v>0</v>
      </c>
      <c r="R251" s="14">
        <v>0</v>
      </c>
      <c r="S251" s="18"/>
    </row>
    <row r="252" s="2" customFormat="1" ht="36" spans="1:19">
      <c r="A252" s="9" t="s">
        <v>1989</v>
      </c>
      <c r="B252" s="9" t="s">
        <v>2060</v>
      </c>
      <c r="C252" s="9" t="s">
        <v>2061</v>
      </c>
      <c r="D252" s="9"/>
      <c r="E252" s="9"/>
      <c r="F252" s="9" t="s">
        <v>2064</v>
      </c>
      <c r="G252" s="9" t="s">
        <v>2065</v>
      </c>
      <c r="H252" s="19" t="s">
        <v>1872</v>
      </c>
      <c r="I252" s="9" t="s">
        <v>434</v>
      </c>
      <c r="J252" s="9">
        <v>1840</v>
      </c>
      <c r="K252" s="9" t="s">
        <v>22</v>
      </c>
      <c r="L252" s="14"/>
      <c r="M252" s="14"/>
      <c r="N252" s="14">
        <v>1840</v>
      </c>
      <c r="O252" s="14">
        <v>0</v>
      </c>
      <c r="P252" s="14">
        <v>0</v>
      </c>
      <c r="Q252" s="14">
        <v>0</v>
      </c>
      <c r="R252" s="14">
        <v>0</v>
      </c>
      <c r="S252" s="18"/>
    </row>
    <row r="253" s="2" customFormat="1" ht="36" spans="1:19">
      <c r="A253" s="9" t="s">
        <v>1989</v>
      </c>
      <c r="B253" s="9" t="s">
        <v>2060</v>
      </c>
      <c r="C253" s="9" t="s">
        <v>2061</v>
      </c>
      <c r="D253" s="9"/>
      <c r="E253" s="9"/>
      <c r="F253" s="9" t="s">
        <v>2064</v>
      </c>
      <c r="G253" s="9" t="s">
        <v>2065</v>
      </c>
      <c r="H253" s="19" t="s">
        <v>1872</v>
      </c>
      <c r="I253" s="9" t="s">
        <v>129</v>
      </c>
      <c r="J253" s="9">
        <v>914</v>
      </c>
      <c r="K253" s="9" t="s">
        <v>22</v>
      </c>
      <c r="L253" s="14"/>
      <c r="M253" s="14"/>
      <c r="N253" s="14">
        <v>914</v>
      </c>
      <c r="O253" s="14">
        <v>0</v>
      </c>
      <c r="P253" s="14">
        <v>0</v>
      </c>
      <c r="Q253" s="14">
        <v>0</v>
      </c>
      <c r="R253" s="14">
        <v>0</v>
      </c>
      <c r="S253" s="9"/>
    </row>
    <row r="254" s="2" customFormat="1" ht="36" spans="1:19">
      <c r="A254" s="9" t="s">
        <v>1989</v>
      </c>
      <c r="B254" s="9" t="s">
        <v>2060</v>
      </c>
      <c r="C254" s="9" t="s">
        <v>2061</v>
      </c>
      <c r="D254" s="9"/>
      <c r="E254" s="9"/>
      <c r="F254" s="9" t="s">
        <v>2064</v>
      </c>
      <c r="G254" s="9" t="s">
        <v>2065</v>
      </c>
      <c r="H254" s="19" t="s">
        <v>1872</v>
      </c>
      <c r="I254" s="9" t="s">
        <v>1235</v>
      </c>
      <c r="J254" s="9">
        <v>824</v>
      </c>
      <c r="K254" s="9" t="s">
        <v>22</v>
      </c>
      <c r="L254" s="14"/>
      <c r="M254" s="14"/>
      <c r="N254" s="14">
        <v>824</v>
      </c>
      <c r="O254" s="14">
        <v>243</v>
      </c>
      <c r="P254" s="14">
        <v>243</v>
      </c>
      <c r="Q254" s="14">
        <v>0</v>
      </c>
      <c r="R254" s="14">
        <v>0</v>
      </c>
      <c r="S254" s="9"/>
    </row>
    <row r="255" s="2" customFormat="1" ht="36" spans="1:19">
      <c r="A255" s="9" t="s">
        <v>1989</v>
      </c>
      <c r="B255" s="9" t="s">
        <v>2060</v>
      </c>
      <c r="C255" s="9" t="s">
        <v>2061</v>
      </c>
      <c r="D255" s="9"/>
      <c r="E255" s="9"/>
      <c r="F255" s="9" t="s">
        <v>2064</v>
      </c>
      <c r="G255" s="9" t="s">
        <v>2065</v>
      </c>
      <c r="H255" s="19" t="s">
        <v>1872</v>
      </c>
      <c r="I255" s="9" t="s">
        <v>1873</v>
      </c>
      <c r="J255" s="9">
        <v>634</v>
      </c>
      <c r="K255" s="9" t="s">
        <v>22</v>
      </c>
      <c r="L255" s="14"/>
      <c r="M255" s="14"/>
      <c r="N255" s="14">
        <v>634</v>
      </c>
      <c r="O255" s="14">
        <v>0</v>
      </c>
      <c r="P255" s="14">
        <v>0</v>
      </c>
      <c r="Q255" s="14">
        <v>0</v>
      </c>
      <c r="R255" s="14">
        <v>0</v>
      </c>
      <c r="S255" s="9"/>
    </row>
    <row r="256" s="2" customFormat="1" ht="36" spans="1:20">
      <c r="A256" s="9" t="s">
        <v>1989</v>
      </c>
      <c r="B256" s="9" t="s">
        <v>2060</v>
      </c>
      <c r="C256" s="9" t="s">
        <v>2061</v>
      </c>
      <c r="D256" s="9"/>
      <c r="E256" s="9"/>
      <c r="F256" s="9" t="s">
        <v>2064</v>
      </c>
      <c r="G256" s="9" t="s">
        <v>2065</v>
      </c>
      <c r="H256" s="19" t="s">
        <v>1872</v>
      </c>
      <c r="I256" s="9" t="s">
        <v>1877</v>
      </c>
      <c r="J256" s="9">
        <v>960</v>
      </c>
      <c r="K256" s="9" t="s">
        <v>22</v>
      </c>
      <c r="L256" s="14"/>
      <c r="M256" s="14"/>
      <c r="N256" s="14">
        <v>960</v>
      </c>
      <c r="O256" s="14">
        <v>0</v>
      </c>
      <c r="P256" s="14">
        <v>0</v>
      </c>
      <c r="Q256" s="14">
        <v>0</v>
      </c>
      <c r="R256" s="14">
        <v>0</v>
      </c>
      <c r="S256" s="9"/>
      <c r="T256" s="2" t="s">
        <v>2065</v>
      </c>
    </row>
    <row r="257" s="2" customFormat="1" ht="36" spans="1:19">
      <c r="A257" s="9" t="s">
        <v>1989</v>
      </c>
      <c r="B257" s="9" t="s">
        <v>2060</v>
      </c>
      <c r="C257" s="9" t="s">
        <v>2061</v>
      </c>
      <c r="D257" s="9"/>
      <c r="E257" s="9"/>
      <c r="F257" s="9" t="s">
        <v>2064</v>
      </c>
      <c r="G257" s="9" t="s">
        <v>2065</v>
      </c>
      <c r="H257" s="19" t="s">
        <v>1872</v>
      </c>
      <c r="I257" s="9" t="s">
        <v>1876</v>
      </c>
      <c r="J257" s="9">
        <v>44</v>
      </c>
      <c r="K257" s="9" t="s">
        <v>22</v>
      </c>
      <c r="L257" s="14"/>
      <c r="M257" s="14"/>
      <c r="N257" s="14">
        <v>44</v>
      </c>
      <c r="O257" s="14">
        <v>0</v>
      </c>
      <c r="P257" s="14">
        <v>0</v>
      </c>
      <c r="Q257" s="14">
        <v>0</v>
      </c>
      <c r="R257" s="14">
        <v>0</v>
      </c>
      <c r="S257" s="9"/>
    </row>
    <row r="258" s="2" customFormat="1" ht="36" spans="1:19">
      <c r="A258" s="9" t="s">
        <v>1989</v>
      </c>
      <c r="B258" s="9" t="s">
        <v>2060</v>
      </c>
      <c r="C258" s="9" t="s">
        <v>2061</v>
      </c>
      <c r="D258" s="9"/>
      <c r="E258" s="9"/>
      <c r="F258" s="9" t="s">
        <v>2064</v>
      </c>
      <c r="G258" s="9" t="s">
        <v>2065</v>
      </c>
      <c r="H258" s="19" t="s">
        <v>1872</v>
      </c>
      <c r="I258" s="9" t="s">
        <v>1874</v>
      </c>
      <c r="J258" s="9">
        <v>950</v>
      </c>
      <c r="K258" s="9" t="s">
        <v>22</v>
      </c>
      <c r="L258" s="14"/>
      <c r="M258" s="14"/>
      <c r="N258" s="14">
        <v>950</v>
      </c>
      <c r="O258" s="14">
        <v>0</v>
      </c>
      <c r="P258" s="14">
        <v>0</v>
      </c>
      <c r="Q258" s="14">
        <v>0</v>
      </c>
      <c r="R258" s="14">
        <v>0</v>
      </c>
      <c r="S258" s="18"/>
    </row>
    <row r="259" s="2" customFormat="1" ht="36" spans="1:19">
      <c r="A259" s="9" t="s">
        <v>1992</v>
      </c>
      <c r="B259" s="9" t="s">
        <v>2066</v>
      </c>
      <c r="C259" s="9" t="s">
        <v>2067</v>
      </c>
      <c r="D259" s="9"/>
      <c r="E259" s="9"/>
      <c r="F259" s="9" t="s">
        <v>2068</v>
      </c>
      <c r="G259" s="9" t="s">
        <v>2069</v>
      </c>
      <c r="H259" s="9" t="s">
        <v>1872</v>
      </c>
      <c r="I259" s="19" t="s">
        <v>1875</v>
      </c>
      <c r="J259" s="9">
        <v>2218</v>
      </c>
      <c r="K259" s="9" t="s">
        <v>22</v>
      </c>
      <c r="L259" s="14"/>
      <c r="M259" s="14"/>
      <c r="N259" s="14">
        <v>2218</v>
      </c>
      <c r="O259" s="14">
        <v>1702.887719</v>
      </c>
      <c r="P259" s="14">
        <v>1702.887719</v>
      </c>
      <c r="Q259" s="14">
        <v>0</v>
      </c>
      <c r="R259" s="14">
        <v>0</v>
      </c>
      <c r="S259" s="18"/>
    </row>
    <row r="260" s="2" customFormat="1" ht="36" spans="1:19">
      <c r="A260" s="9" t="s">
        <v>1992</v>
      </c>
      <c r="B260" s="9" t="s">
        <v>2066</v>
      </c>
      <c r="C260" s="9" t="s">
        <v>2067</v>
      </c>
      <c r="D260" s="9"/>
      <c r="E260" s="9"/>
      <c r="F260" s="9" t="s">
        <v>2068</v>
      </c>
      <c r="G260" s="9" t="s">
        <v>2069</v>
      </c>
      <c r="H260" s="9" t="s">
        <v>1872</v>
      </c>
      <c r="I260" s="19" t="s">
        <v>434</v>
      </c>
      <c r="J260" s="9">
        <v>5067</v>
      </c>
      <c r="K260" s="9" t="s">
        <v>22</v>
      </c>
      <c r="L260" s="31"/>
      <c r="M260" s="31"/>
      <c r="N260" s="14">
        <v>4359.12</v>
      </c>
      <c r="O260" s="14">
        <v>3306.890999</v>
      </c>
      <c r="P260" s="14">
        <v>1038.228393</v>
      </c>
      <c r="Q260" s="14">
        <v>2268.662606</v>
      </c>
      <c r="R260" s="14">
        <v>0</v>
      </c>
      <c r="S260" s="15"/>
    </row>
    <row r="261" s="2" customFormat="1" ht="36" spans="1:19">
      <c r="A261" s="9" t="s">
        <v>1992</v>
      </c>
      <c r="B261" s="9" t="s">
        <v>2066</v>
      </c>
      <c r="C261" s="9" t="s">
        <v>2067</v>
      </c>
      <c r="D261" s="9"/>
      <c r="E261" s="9"/>
      <c r="F261" s="9" t="s">
        <v>2068</v>
      </c>
      <c r="G261" s="9" t="s">
        <v>2069</v>
      </c>
      <c r="H261" s="9" t="s">
        <v>1872</v>
      </c>
      <c r="I261" s="19" t="s">
        <v>129</v>
      </c>
      <c r="J261" s="9">
        <v>2517</v>
      </c>
      <c r="K261" s="9" t="s">
        <v>22</v>
      </c>
      <c r="L261" s="14"/>
      <c r="M261" s="14"/>
      <c r="N261" s="14">
        <v>0</v>
      </c>
      <c r="O261" s="14">
        <v>0</v>
      </c>
      <c r="P261" s="14">
        <v>0</v>
      </c>
      <c r="Q261" s="14">
        <v>0</v>
      </c>
      <c r="R261" s="14">
        <v>0</v>
      </c>
      <c r="S261" s="9"/>
    </row>
    <row r="262" s="2" customFormat="1" ht="36" spans="1:19">
      <c r="A262" s="9" t="s">
        <v>1992</v>
      </c>
      <c r="B262" s="9" t="s">
        <v>2066</v>
      </c>
      <c r="C262" s="9" t="s">
        <v>2067</v>
      </c>
      <c r="D262" s="9"/>
      <c r="E262" s="9"/>
      <c r="F262" s="9" t="s">
        <v>2068</v>
      </c>
      <c r="G262" s="9" t="s">
        <v>2069</v>
      </c>
      <c r="H262" s="9" t="s">
        <v>1872</v>
      </c>
      <c r="I262" s="19" t="s">
        <v>1235</v>
      </c>
      <c r="J262" s="9">
        <v>2271</v>
      </c>
      <c r="K262" s="9" t="s">
        <v>22</v>
      </c>
      <c r="L262" s="14"/>
      <c r="M262" s="14"/>
      <c r="N262" s="14">
        <v>0</v>
      </c>
      <c r="O262" s="14">
        <v>0</v>
      </c>
      <c r="P262" s="14">
        <v>0</v>
      </c>
      <c r="Q262" s="14">
        <v>0</v>
      </c>
      <c r="R262" s="14">
        <v>0</v>
      </c>
      <c r="S262" s="9"/>
    </row>
    <row r="263" s="2" customFormat="1" ht="36" spans="1:19">
      <c r="A263" s="9" t="s">
        <v>1992</v>
      </c>
      <c r="B263" s="9" t="s">
        <v>2066</v>
      </c>
      <c r="C263" s="9" t="s">
        <v>2067</v>
      </c>
      <c r="D263" s="9"/>
      <c r="E263" s="9"/>
      <c r="F263" s="9" t="s">
        <v>2068</v>
      </c>
      <c r="G263" s="9" t="s">
        <v>2069</v>
      </c>
      <c r="H263" s="9" t="s">
        <v>1872</v>
      </c>
      <c r="I263" s="19" t="s">
        <v>1873</v>
      </c>
      <c r="J263" s="9">
        <v>1746</v>
      </c>
      <c r="K263" s="9" t="s">
        <v>22</v>
      </c>
      <c r="L263" s="14"/>
      <c r="M263" s="14"/>
      <c r="N263" s="14">
        <v>0</v>
      </c>
      <c r="O263" s="14">
        <v>0</v>
      </c>
      <c r="P263" s="14">
        <v>0</v>
      </c>
      <c r="Q263" s="14">
        <v>0</v>
      </c>
      <c r="R263" s="14">
        <v>0</v>
      </c>
      <c r="S263" s="9"/>
    </row>
    <row r="264" s="2" customFormat="1" ht="36" spans="1:20">
      <c r="A264" s="9" t="s">
        <v>1992</v>
      </c>
      <c r="B264" s="9" t="s">
        <v>2066</v>
      </c>
      <c r="C264" s="9" t="s">
        <v>2067</v>
      </c>
      <c r="D264" s="9"/>
      <c r="E264" s="9"/>
      <c r="F264" s="9" t="s">
        <v>2068</v>
      </c>
      <c r="G264" s="9" t="s">
        <v>2069</v>
      </c>
      <c r="H264" s="9" t="s">
        <v>1872</v>
      </c>
      <c r="I264" s="19" t="s">
        <v>1877</v>
      </c>
      <c r="J264" s="9">
        <v>2643</v>
      </c>
      <c r="K264" s="9" t="s">
        <v>22</v>
      </c>
      <c r="L264" s="14"/>
      <c r="M264" s="14"/>
      <c r="N264" s="14">
        <v>2643</v>
      </c>
      <c r="O264" s="14">
        <v>2277.725593</v>
      </c>
      <c r="P264" s="14">
        <v>692.622</v>
      </c>
      <c r="Q264" s="14">
        <v>1585.103593</v>
      </c>
      <c r="R264" s="14">
        <v>0</v>
      </c>
      <c r="S264" s="9"/>
      <c r="T264" s="2" t="s">
        <v>2069</v>
      </c>
    </row>
    <row r="265" s="2" customFormat="1" ht="36" spans="1:19">
      <c r="A265" s="9" t="s">
        <v>1992</v>
      </c>
      <c r="B265" s="9" t="s">
        <v>2066</v>
      </c>
      <c r="C265" s="9" t="s">
        <v>2067</v>
      </c>
      <c r="D265" s="9"/>
      <c r="E265" s="9"/>
      <c r="F265" s="9" t="s">
        <v>2068</v>
      </c>
      <c r="G265" s="9" t="s">
        <v>2069</v>
      </c>
      <c r="H265" s="9" t="s">
        <v>1872</v>
      </c>
      <c r="I265" s="19" t="s">
        <v>1876</v>
      </c>
      <c r="J265" s="9">
        <v>80</v>
      </c>
      <c r="K265" s="9" t="s">
        <v>22</v>
      </c>
      <c r="L265" s="14"/>
      <c r="M265" s="14"/>
      <c r="N265" s="14">
        <v>80</v>
      </c>
      <c r="O265" s="14">
        <v>51.972358</v>
      </c>
      <c r="P265" s="14">
        <v>1.54097</v>
      </c>
      <c r="Q265" s="14">
        <v>50.431388</v>
      </c>
      <c r="R265" s="14">
        <v>0</v>
      </c>
      <c r="S265" s="9"/>
    </row>
    <row r="266" s="2" customFormat="1" ht="36" spans="1:19">
      <c r="A266" s="9" t="s">
        <v>1992</v>
      </c>
      <c r="B266" s="9" t="s">
        <v>2066</v>
      </c>
      <c r="C266" s="9" t="s">
        <v>2067</v>
      </c>
      <c r="D266" s="9"/>
      <c r="E266" s="9"/>
      <c r="F266" s="9" t="s">
        <v>2068</v>
      </c>
      <c r="G266" s="9" t="s">
        <v>2069</v>
      </c>
      <c r="H266" s="9" t="s">
        <v>1872</v>
      </c>
      <c r="I266" s="23" t="s">
        <v>1874</v>
      </c>
      <c r="J266" s="9">
        <v>1738</v>
      </c>
      <c r="K266" s="9" t="s">
        <v>22</v>
      </c>
      <c r="L266" s="14"/>
      <c r="M266" s="14"/>
      <c r="N266" s="14">
        <v>1738</v>
      </c>
      <c r="O266" s="14">
        <v>1421.999645</v>
      </c>
      <c r="P266" s="14">
        <v>0</v>
      </c>
      <c r="Q266" s="14">
        <v>1421.999645</v>
      </c>
      <c r="R266" s="14">
        <v>0</v>
      </c>
      <c r="S266" s="18"/>
    </row>
    <row r="267" s="2" customFormat="1" ht="36" spans="1:19">
      <c r="A267" s="9" t="s">
        <v>1992</v>
      </c>
      <c r="B267" s="9" t="s">
        <v>2066</v>
      </c>
      <c r="C267" s="9" t="s">
        <v>2067</v>
      </c>
      <c r="D267" s="9"/>
      <c r="E267" s="9"/>
      <c r="F267" s="9" t="s">
        <v>2070</v>
      </c>
      <c r="G267" s="9" t="s">
        <v>2071</v>
      </c>
      <c r="H267" s="9" t="s">
        <v>1872</v>
      </c>
      <c r="I267" s="19" t="s">
        <v>1875</v>
      </c>
      <c r="J267" s="9">
        <v>1018</v>
      </c>
      <c r="K267" s="9" t="s">
        <v>22</v>
      </c>
      <c r="L267" s="14"/>
      <c r="M267" s="14"/>
      <c r="N267" s="14">
        <v>1018</v>
      </c>
      <c r="O267" s="14">
        <v>0</v>
      </c>
      <c r="P267" s="14">
        <v>0</v>
      </c>
      <c r="Q267" s="14">
        <v>0</v>
      </c>
      <c r="R267" s="14">
        <v>0</v>
      </c>
      <c r="S267" s="18"/>
    </row>
    <row r="268" s="2" customFormat="1" ht="36" spans="1:19">
      <c r="A268" s="9" t="s">
        <v>1992</v>
      </c>
      <c r="B268" s="9" t="s">
        <v>2066</v>
      </c>
      <c r="C268" s="9" t="s">
        <v>2067</v>
      </c>
      <c r="D268" s="9"/>
      <c r="E268" s="9"/>
      <c r="F268" s="9" t="s">
        <v>2070</v>
      </c>
      <c r="G268" s="9" t="s">
        <v>2071</v>
      </c>
      <c r="H268" s="9" t="s">
        <v>1872</v>
      </c>
      <c r="I268" s="19" t="s">
        <v>434</v>
      </c>
      <c r="J268" s="9">
        <v>1545</v>
      </c>
      <c r="K268" s="9" t="s">
        <v>22</v>
      </c>
      <c r="L268" s="31"/>
      <c r="M268" s="31"/>
      <c r="N268" s="14">
        <v>1545</v>
      </c>
      <c r="O268" s="14">
        <v>0</v>
      </c>
      <c r="P268" s="14">
        <v>0</v>
      </c>
      <c r="Q268" s="14">
        <v>0</v>
      </c>
      <c r="R268" s="14">
        <v>0</v>
      </c>
      <c r="S268" s="15"/>
    </row>
    <row r="269" s="2" customFormat="1" ht="36" spans="1:19">
      <c r="A269" s="9" t="s">
        <v>1992</v>
      </c>
      <c r="B269" s="9" t="s">
        <v>2066</v>
      </c>
      <c r="C269" s="9" t="s">
        <v>2067</v>
      </c>
      <c r="D269" s="9"/>
      <c r="E269" s="9"/>
      <c r="F269" s="9" t="s">
        <v>2070</v>
      </c>
      <c r="G269" s="9" t="s">
        <v>2071</v>
      </c>
      <c r="H269" s="9" t="s">
        <v>1872</v>
      </c>
      <c r="I269" s="19" t="s">
        <v>129</v>
      </c>
      <c r="J269" s="9">
        <v>767</v>
      </c>
      <c r="K269" s="9" t="s">
        <v>22</v>
      </c>
      <c r="L269" s="14"/>
      <c r="M269" s="14"/>
      <c r="N269" s="14">
        <v>0</v>
      </c>
      <c r="O269" s="14">
        <v>0</v>
      </c>
      <c r="P269" s="14">
        <v>0</v>
      </c>
      <c r="Q269" s="14">
        <v>0</v>
      </c>
      <c r="R269" s="14">
        <v>0</v>
      </c>
      <c r="S269" s="9"/>
    </row>
    <row r="270" s="2" customFormat="1" ht="36" spans="1:19">
      <c r="A270" s="9" t="s">
        <v>1992</v>
      </c>
      <c r="B270" s="9" t="s">
        <v>2066</v>
      </c>
      <c r="C270" s="9" t="s">
        <v>2067</v>
      </c>
      <c r="D270" s="9"/>
      <c r="E270" s="9"/>
      <c r="F270" s="9" t="s">
        <v>2070</v>
      </c>
      <c r="G270" s="9" t="s">
        <v>2071</v>
      </c>
      <c r="H270" s="9" t="s">
        <v>1872</v>
      </c>
      <c r="I270" s="19" t="s">
        <v>1235</v>
      </c>
      <c r="J270" s="9">
        <v>692</v>
      </c>
      <c r="K270" s="9" t="s">
        <v>22</v>
      </c>
      <c r="L270" s="14"/>
      <c r="M270" s="14"/>
      <c r="N270" s="14">
        <v>692</v>
      </c>
      <c r="O270" s="14">
        <v>318</v>
      </c>
      <c r="P270" s="14">
        <v>318</v>
      </c>
      <c r="Q270" s="14">
        <v>0</v>
      </c>
      <c r="R270" s="14">
        <v>0</v>
      </c>
      <c r="S270" s="9"/>
    </row>
    <row r="271" s="2" customFormat="1" ht="36" spans="1:19">
      <c r="A271" s="9" t="s">
        <v>1992</v>
      </c>
      <c r="B271" s="9" t="s">
        <v>2066</v>
      </c>
      <c r="C271" s="9" t="s">
        <v>2067</v>
      </c>
      <c r="D271" s="9"/>
      <c r="E271" s="9"/>
      <c r="F271" s="9" t="s">
        <v>2070</v>
      </c>
      <c r="G271" s="9" t="s">
        <v>2071</v>
      </c>
      <c r="H271" s="9" t="s">
        <v>1872</v>
      </c>
      <c r="I271" s="19" t="s">
        <v>1873</v>
      </c>
      <c r="J271" s="9">
        <v>532</v>
      </c>
      <c r="K271" s="9" t="s">
        <v>22</v>
      </c>
      <c r="L271" s="14"/>
      <c r="M271" s="14"/>
      <c r="N271" s="14">
        <v>0</v>
      </c>
      <c r="O271" s="14">
        <v>0</v>
      </c>
      <c r="P271" s="14">
        <v>0</v>
      </c>
      <c r="Q271" s="14">
        <v>0</v>
      </c>
      <c r="R271" s="14">
        <v>0</v>
      </c>
      <c r="S271" s="9"/>
    </row>
    <row r="272" s="2" customFormat="1" ht="36" spans="1:20">
      <c r="A272" s="9" t="s">
        <v>1992</v>
      </c>
      <c r="B272" s="9" t="s">
        <v>2066</v>
      </c>
      <c r="C272" s="9" t="s">
        <v>2067</v>
      </c>
      <c r="D272" s="9"/>
      <c r="E272" s="9"/>
      <c r="F272" s="9" t="s">
        <v>2070</v>
      </c>
      <c r="G272" s="10" t="s">
        <v>2071</v>
      </c>
      <c r="H272" s="9" t="s">
        <v>1872</v>
      </c>
      <c r="I272" s="19" t="s">
        <v>1877</v>
      </c>
      <c r="J272" s="9">
        <v>806</v>
      </c>
      <c r="K272" s="9" t="s">
        <v>22</v>
      </c>
      <c r="L272" s="14"/>
      <c r="M272" s="14"/>
      <c r="N272" s="14">
        <v>806</v>
      </c>
      <c r="O272" s="14">
        <v>0</v>
      </c>
      <c r="P272" s="14">
        <v>0</v>
      </c>
      <c r="Q272" s="14">
        <v>0</v>
      </c>
      <c r="R272" s="14">
        <v>0</v>
      </c>
      <c r="S272" s="9"/>
      <c r="T272" s="2" t="s">
        <v>2071</v>
      </c>
    </row>
    <row r="273" s="2" customFormat="1" ht="36" spans="1:19">
      <c r="A273" s="9" t="s">
        <v>1992</v>
      </c>
      <c r="B273" s="9" t="s">
        <v>2066</v>
      </c>
      <c r="C273" s="9" t="s">
        <v>2067</v>
      </c>
      <c r="D273" s="9"/>
      <c r="E273" s="9"/>
      <c r="F273" s="9" t="s">
        <v>2070</v>
      </c>
      <c r="G273" s="10" t="s">
        <v>2071</v>
      </c>
      <c r="H273" s="9" t="s">
        <v>1872</v>
      </c>
      <c r="I273" s="19" t="s">
        <v>1876</v>
      </c>
      <c r="J273" s="9">
        <v>37</v>
      </c>
      <c r="K273" s="9" t="s">
        <v>22</v>
      </c>
      <c r="L273" s="14"/>
      <c r="M273" s="14"/>
      <c r="N273" s="14">
        <v>37</v>
      </c>
      <c r="O273" s="14">
        <v>0</v>
      </c>
      <c r="P273" s="14">
        <v>0</v>
      </c>
      <c r="Q273" s="14">
        <v>0</v>
      </c>
      <c r="R273" s="14">
        <v>0</v>
      </c>
      <c r="S273" s="9"/>
    </row>
    <row r="274" s="2" customFormat="1" ht="36" spans="1:19">
      <c r="A274" s="9" t="s">
        <v>1992</v>
      </c>
      <c r="B274" s="9" t="s">
        <v>2066</v>
      </c>
      <c r="C274" s="9" t="s">
        <v>2067</v>
      </c>
      <c r="D274" s="9"/>
      <c r="E274" s="9"/>
      <c r="F274" s="9" t="s">
        <v>2070</v>
      </c>
      <c r="G274" s="10" t="s">
        <v>2071</v>
      </c>
      <c r="H274" s="9" t="s">
        <v>1872</v>
      </c>
      <c r="I274" s="23" t="s">
        <v>1874</v>
      </c>
      <c r="J274" s="9">
        <v>798</v>
      </c>
      <c r="K274" s="9" t="s">
        <v>22</v>
      </c>
      <c r="L274" s="14"/>
      <c r="M274" s="14"/>
      <c r="N274" s="14">
        <v>0</v>
      </c>
      <c r="O274" s="14">
        <v>0</v>
      </c>
      <c r="P274" s="14">
        <v>0</v>
      </c>
      <c r="Q274" s="14">
        <v>0</v>
      </c>
      <c r="R274" s="14">
        <v>0</v>
      </c>
      <c r="S274" s="18"/>
    </row>
    <row r="275" s="2" customFormat="1" ht="36" spans="1:19">
      <c r="A275" s="9" t="s">
        <v>1998</v>
      </c>
      <c r="B275" s="9" t="s">
        <v>2072</v>
      </c>
      <c r="C275" s="9" t="s">
        <v>2073</v>
      </c>
      <c r="D275" s="9"/>
      <c r="E275" s="9"/>
      <c r="F275" s="9" t="s">
        <v>2074</v>
      </c>
      <c r="G275" s="10" t="s">
        <v>2075</v>
      </c>
      <c r="H275" s="9" t="s">
        <v>1872</v>
      </c>
      <c r="I275" s="9" t="s">
        <v>1875</v>
      </c>
      <c r="J275" s="32">
        <v>48392</v>
      </c>
      <c r="K275" s="15" t="s">
        <v>22</v>
      </c>
      <c r="L275" s="14"/>
      <c r="M275" s="14"/>
      <c r="N275" s="14">
        <v>44514</v>
      </c>
      <c r="O275" s="14">
        <v>38158.88012</v>
      </c>
      <c r="P275" s="14">
        <v>26323.686665</v>
      </c>
      <c r="Q275" s="14">
        <v>11835.193455</v>
      </c>
      <c r="R275" s="14">
        <v>0</v>
      </c>
      <c r="S275" s="18"/>
    </row>
    <row r="276" s="2" customFormat="1" ht="36" spans="1:19">
      <c r="A276" s="9" t="s">
        <v>1998</v>
      </c>
      <c r="B276" s="9" t="s">
        <v>2072</v>
      </c>
      <c r="C276" s="9" t="s">
        <v>2073</v>
      </c>
      <c r="D276" s="9"/>
      <c r="E276" s="9"/>
      <c r="F276" s="9" t="s">
        <v>2074</v>
      </c>
      <c r="G276" s="10" t="s">
        <v>2075</v>
      </c>
      <c r="H276" s="9" t="s">
        <v>1872</v>
      </c>
      <c r="I276" s="9" t="s">
        <v>434</v>
      </c>
      <c r="J276" s="32">
        <v>97283</v>
      </c>
      <c r="K276" s="15" t="s">
        <v>22</v>
      </c>
      <c r="L276" s="14"/>
      <c r="M276" s="14"/>
      <c r="N276" s="14">
        <v>93605.2</v>
      </c>
      <c r="O276" s="14">
        <v>79297.4319809999</v>
      </c>
      <c r="P276" s="14">
        <v>67356.322966</v>
      </c>
      <c r="Q276" s="14">
        <v>11941.109015</v>
      </c>
      <c r="R276" s="14">
        <v>0</v>
      </c>
      <c r="S276" s="9"/>
    </row>
    <row r="277" s="2" customFormat="1" ht="36" spans="1:19">
      <c r="A277" s="9" t="s">
        <v>1998</v>
      </c>
      <c r="B277" s="9" t="s">
        <v>2072</v>
      </c>
      <c r="C277" s="9" t="s">
        <v>2073</v>
      </c>
      <c r="D277" s="9"/>
      <c r="E277" s="9"/>
      <c r="F277" s="9" t="s">
        <v>2074</v>
      </c>
      <c r="G277" s="10" t="s">
        <v>2075</v>
      </c>
      <c r="H277" s="9" t="s">
        <v>1872</v>
      </c>
      <c r="I277" s="9" t="s">
        <v>129</v>
      </c>
      <c r="J277" s="32">
        <v>52355</v>
      </c>
      <c r="K277" s="15" t="s">
        <v>22</v>
      </c>
      <c r="L277" s="14"/>
      <c r="M277" s="14"/>
      <c r="N277" s="14">
        <v>49895</v>
      </c>
      <c r="O277" s="14">
        <v>46294.055053</v>
      </c>
      <c r="P277" s="14">
        <v>27720.214412</v>
      </c>
      <c r="Q277" s="14">
        <v>18573.840641</v>
      </c>
      <c r="R277" s="14">
        <v>0</v>
      </c>
      <c r="S277" s="9"/>
    </row>
    <row r="278" s="2" customFormat="1" ht="36" spans="1:19">
      <c r="A278" s="9" t="s">
        <v>1998</v>
      </c>
      <c r="B278" s="9" t="s">
        <v>2072</v>
      </c>
      <c r="C278" s="9" t="s">
        <v>2073</v>
      </c>
      <c r="D278" s="9"/>
      <c r="E278" s="9"/>
      <c r="F278" s="9" t="s">
        <v>2074</v>
      </c>
      <c r="G278" s="10" t="s">
        <v>2075</v>
      </c>
      <c r="H278" s="9" t="s">
        <v>1872</v>
      </c>
      <c r="I278" s="9" t="s">
        <v>1235</v>
      </c>
      <c r="J278" s="32">
        <v>40403</v>
      </c>
      <c r="K278" s="15" t="s">
        <v>22</v>
      </c>
      <c r="L278" s="14"/>
      <c r="M278" s="14"/>
      <c r="N278" s="14">
        <v>36888.765065</v>
      </c>
      <c r="O278" s="14">
        <v>33641.36496</v>
      </c>
      <c r="P278" s="14">
        <v>28584.239035</v>
      </c>
      <c r="Q278" s="14">
        <v>5057.125925</v>
      </c>
      <c r="R278" s="14">
        <v>0</v>
      </c>
      <c r="S278" s="9"/>
    </row>
    <row r="279" s="2" customFormat="1" ht="36" spans="1:19">
      <c r="A279" s="9" t="s">
        <v>1998</v>
      </c>
      <c r="B279" s="9" t="s">
        <v>2072</v>
      </c>
      <c r="C279" s="9" t="s">
        <v>2073</v>
      </c>
      <c r="D279" s="9"/>
      <c r="E279" s="9"/>
      <c r="F279" s="9" t="s">
        <v>2074</v>
      </c>
      <c r="G279" s="10" t="s">
        <v>2075</v>
      </c>
      <c r="H279" s="9" t="s">
        <v>1872</v>
      </c>
      <c r="I279" s="9" t="s">
        <v>1873</v>
      </c>
      <c r="J279" s="32">
        <v>30106</v>
      </c>
      <c r="K279" s="15" t="s">
        <v>22</v>
      </c>
      <c r="L279" s="14"/>
      <c r="M279" s="14"/>
      <c r="N279" s="14">
        <v>29266</v>
      </c>
      <c r="O279" s="14">
        <v>28937.552564</v>
      </c>
      <c r="P279" s="14">
        <v>24974.6</v>
      </c>
      <c r="Q279" s="14">
        <v>3962.952564</v>
      </c>
      <c r="R279" s="14">
        <v>0</v>
      </c>
      <c r="S279" s="9"/>
    </row>
    <row r="280" s="2" customFormat="1" ht="36" spans="1:20">
      <c r="A280" s="9" t="s">
        <v>1998</v>
      </c>
      <c r="B280" s="9" t="s">
        <v>2072</v>
      </c>
      <c r="C280" s="9" t="s">
        <v>2073</v>
      </c>
      <c r="D280" s="9"/>
      <c r="E280" s="9"/>
      <c r="F280" s="9" t="s">
        <v>2074</v>
      </c>
      <c r="G280" s="10" t="s">
        <v>2075</v>
      </c>
      <c r="H280" s="9" t="s">
        <v>1872</v>
      </c>
      <c r="I280" s="9" t="s">
        <v>1877</v>
      </c>
      <c r="J280" s="32">
        <v>46185</v>
      </c>
      <c r="K280" s="15" t="s">
        <v>22</v>
      </c>
      <c r="L280" s="14"/>
      <c r="M280" s="14"/>
      <c r="N280" s="14">
        <v>45285</v>
      </c>
      <c r="O280" s="14">
        <v>42439.587537</v>
      </c>
      <c r="P280" s="14">
        <v>37360.762732</v>
      </c>
      <c r="Q280" s="14">
        <v>5078.824805</v>
      </c>
      <c r="R280" s="14">
        <v>0</v>
      </c>
      <c r="S280" s="9"/>
      <c r="T280" s="2" t="s">
        <v>2075</v>
      </c>
    </row>
    <row r="281" s="2" customFormat="1" ht="36" spans="1:19">
      <c r="A281" s="9" t="s">
        <v>1998</v>
      </c>
      <c r="B281" s="9" t="s">
        <v>2072</v>
      </c>
      <c r="C281" s="9" t="s">
        <v>2073</v>
      </c>
      <c r="D281" s="9"/>
      <c r="E281" s="9"/>
      <c r="F281" s="9" t="s">
        <v>2074</v>
      </c>
      <c r="G281" s="10" t="s">
        <v>2075</v>
      </c>
      <c r="H281" s="9" t="s">
        <v>1872</v>
      </c>
      <c r="I281" s="9" t="s">
        <v>1876</v>
      </c>
      <c r="J281" s="32">
        <v>5005</v>
      </c>
      <c r="K281" s="15" t="s">
        <v>22</v>
      </c>
      <c r="L281" s="14"/>
      <c r="M281" s="14"/>
      <c r="N281" s="14">
        <v>4691.4</v>
      </c>
      <c r="O281" s="14">
        <v>4439.686861</v>
      </c>
      <c r="P281" s="14">
        <v>2186.472514</v>
      </c>
      <c r="Q281" s="14">
        <v>2012.487197</v>
      </c>
      <c r="R281" s="14">
        <v>240.72715</v>
      </c>
      <c r="S281" s="18"/>
    </row>
    <row r="282" s="2" customFormat="1" ht="36" spans="1:19">
      <c r="A282" s="9" t="s">
        <v>1998</v>
      </c>
      <c r="B282" s="9" t="s">
        <v>2072</v>
      </c>
      <c r="C282" s="9" t="s">
        <v>2073</v>
      </c>
      <c r="D282" s="9"/>
      <c r="E282" s="9"/>
      <c r="F282" s="9" t="s">
        <v>2074</v>
      </c>
      <c r="G282" s="10" t="s">
        <v>2075</v>
      </c>
      <c r="H282" s="9" t="s">
        <v>1872</v>
      </c>
      <c r="I282" s="9" t="s">
        <v>1874</v>
      </c>
      <c r="J282" s="32">
        <v>28111</v>
      </c>
      <c r="K282" s="15" t="s">
        <v>22</v>
      </c>
      <c r="L282" s="14"/>
      <c r="M282" s="14"/>
      <c r="N282" s="14">
        <v>26537.15</v>
      </c>
      <c r="O282" s="14">
        <v>21779.813342</v>
      </c>
      <c r="P282" s="14">
        <v>11854.785591</v>
      </c>
      <c r="Q282" s="14">
        <v>9887.051118</v>
      </c>
      <c r="R282" s="14">
        <v>37.976633</v>
      </c>
      <c r="S282" s="9"/>
    </row>
    <row r="283" s="2" customFormat="1" ht="36" spans="1:19">
      <c r="A283" s="9" t="s">
        <v>1998</v>
      </c>
      <c r="B283" s="9" t="s">
        <v>2072</v>
      </c>
      <c r="C283" s="9" t="s">
        <v>2076</v>
      </c>
      <c r="D283" s="9"/>
      <c r="E283" s="9"/>
      <c r="F283" s="9" t="s">
        <v>2077</v>
      </c>
      <c r="G283" s="10" t="s">
        <v>2078</v>
      </c>
      <c r="H283" s="9" t="s">
        <v>1872</v>
      </c>
      <c r="I283" s="9" t="s">
        <v>1875</v>
      </c>
      <c r="J283" s="9">
        <v>11380</v>
      </c>
      <c r="K283" s="15" t="s">
        <v>22</v>
      </c>
      <c r="L283" s="9"/>
      <c r="M283" s="9"/>
      <c r="N283" s="14">
        <v>11380</v>
      </c>
      <c r="O283" s="14">
        <v>8343.449733</v>
      </c>
      <c r="P283" s="14">
        <v>8343.449733</v>
      </c>
      <c r="Q283" s="14">
        <v>0</v>
      </c>
      <c r="R283" s="14">
        <v>0</v>
      </c>
      <c r="S283" s="9"/>
    </row>
    <row r="284" s="2" customFormat="1" ht="36" spans="1:19">
      <c r="A284" s="9" t="s">
        <v>1998</v>
      </c>
      <c r="B284" s="9" t="s">
        <v>2072</v>
      </c>
      <c r="C284" s="9" t="s">
        <v>2076</v>
      </c>
      <c r="D284" s="9"/>
      <c r="E284" s="9"/>
      <c r="F284" s="9" t="s">
        <v>2077</v>
      </c>
      <c r="G284" s="10" t="s">
        <v>2078</v>
      </c>
      <c r="H284" s="9" t="s">
        <v>1872</v>
      </c>
      <c r="I284" s="9" t="s">
        <v>434</v>
      </c>
      <c r="J284" s="9">
        <v>3317</v>
      </c>
      <c r="K284" s="15" t="s">
        <v>22</v>
      </c>
      <c r="L284" s="33"/>
      <c r="M284" s="33"/>
      <c r="N284" s="14">
        <v>3317</v>
      </c>
      <c r="O284" s="14">
        <v>1373.083696</v>
      </c>
      <c r="P284" s="14">
        <v>1373.083696</v>
      </c>
      <c r="Q284" s="14">
        <v>0</v>
      </c>
      <c r="R284" s="14">
        <v>0</v>
      </c>
      <c r="S284" s="33"/>
    </row>
    <row r="285" s="2" customFormat="1" ht="36" spans="1:19">
      <c r="A285" s="9" t="s">
        <v>1998</v>
      </c>
      <c r="B285" s="9" t="s">
        <v>2072</v>
      </c>
      <c r="C285" s="9" t="s">
        <v>2076</v>
      </c>
      <c r="D285" s="9"/>
      <c r="E285" s="9"/>
      <c r="F285" s="9" t="s">
        <v>2077</v>
      </c>
      <c r="G285" s="10" t="s">
        <v>2078</v>
      </c>
      <c r="H285" s="9" t="s">
        <v>1872</v>
      </c>
      <c r="I285" s="9" t="s">
        <v>129</v>
      </c>
      <c r="J285" s="9">
        <v>15620</v>
      </c>
      <c r="K285" s="15" t="s">
        <v>22</v>
      </c>
      <c r="L285" s="33"/>
      <c r="M285" s="33"/>
      <c r="N285" s="14">
        <v>13700.8</v>
      </c>
      <c r="O285" s="14">
        <v>7203.95499</v>
      </c>
      <c r="P285" s="14">
        <v>6308.873775</v>
      </c>
      <c r="Q285" s="14">
        <v>895.081215</v>
      </c>
      <c r="R285" s="14">
        <v>0</v>
      </c>
      <c r="S285" s="33"/>
    </row>
    <row r="286" s="2" customFormat="1" ht="36" spans="1:19">
      <c r="A286" s="9" t="s">
        <v>1998</v>
      </c>
      <c r="B286" s="9" t="s">
        <v>2072</v>
      </c>
      <c r="C286" s="9" t="s">
        <v>2076</v>
      </c>
      <c r="D286" s="9"/>
      <c r="E286" s="9"/>
      <c r="F286" s="9" t="s">
        <v>2077</v>
      </c>
      <c r="G286" s="10" t="s">
        <v>2078</v>
      </c>
      <c r="H286" s="9" t="s">
        <v>1872</v>
      </c>
      <c r="I286" s="9" t="s">
        <v>1235</v>
      </c>
      <c r="J286" s="9">
        <v>13095</v>
      </c>
      <c r="K286" s="15" t="s">
        <v>22</v>
      </c>
      <c r="L286" s="33"/>
      <c r="M286" s="33"/>
      <c r="N286" s="14">
        <v>12950</v>
      </c>
      <c r="O286" s="14">
        <v>9228.185659</v>
      </c>
      <c r="P286" s="14">
        <v>9228.185659</v>
      </c>
      <c r="Q286" s="14">
        <v>0</v>
      </c>
      <c r="R286" s="14">
        <v>0</v>
      </c>
      <c r="S286" s="33"/>
    </row>
    <row r="287" s="2" customFormat="1" ht="36" spans="1:19">
      <c r="A287" s="9" t="s">
        <v>1998</v>
      </c>
      <c r="B287" s="9" t="s">
        <v>2072</v>
      </c>
      <c r="C287" s="9" t="s">
        <v>2076</v>
      </c>
      <c r="D287" s="9"/>
      <c r="E287" s="9"/>
      <c r="F287" s="9" t="s">
        <v>2077</v>
      </c>
      <c r="G287" s="10" t="s">
        <v>2078</v>
      </c>
      <c r="H287" s="9" t="s">
        <v>1872</v>
      </c>
      <c r="I287" s="9" t="s">
        <v>1873</v>
      </c>
      <c r="J287" s="9">
        <v>10464</v>
      </c>
      <c r="K287" s="15" t="s">
        <v>22</v>
      </c>
      <c r="L287" s="33"/>
      <c r="M287" s="33"/>
      <c r="N287" s="14">
        <v>8680.7</v>
      </c>
      <c r="O287" s="14">
        <v>7699.172234</v>
      </c>
      <c r="P287" s="14">
        <v>7699.172234</v>
      </c>
      <c r="Q287" s="14">
        <v>0</v>
      </c>
      <c r="R287" s="14">
        <v>0</v>
      </c>
      <c r="S287" s="33"/>
    </row>
    <row r="288" s="2" customFormat="1" ht="36" spans="1:20">
      <c r="A288" s="9" t="s">
        <v>1998</v>
      </c>
      <c r="B288" s="9" t="s">
        <v>2072</v>
      </c>
      <c r="C288" s="9" t="s">
        <v>2076</v>
      </c>
      <c r="D288" s="9"/>
      <c r="E288" s="9"/>
      <c r="F288" s="9" t="s">
        <v>2077</v>
      </c>
      <c r="G288" s="10" t="s">
        <v>2078</v>
      </c>
      <c r="H288" s="9" t="s">
        <v>1872</v>
      </c>
      <c r="I288" s="9" t="s">
        <v>1877</v>
      </c>
      <c r="J288" s="9">
        <v>13896</v>
      </c>
      <c r="K288" s="15" t="s">
        <v>22</v>
      </c>
      <c r="L288" s="33"/>
      <c r="M288" s="33"/>
      <c r="N288" s="14">
        <v>12623.44</v>
      </c>
      <c r="O288" s="14">
        <v>12375.590372</v>
      </c>
      <c r="P288" s="14">
        <v>11292.590372</v>
      </c>
      <c r="Q288" s="14">
        <v>1083</v>
      </c>
      <c r="R288" s="14">
        <v>0</v>
      </c>
      <c r="S288" s="33"/>
      <c r="T288" s="2" t="s">
        <v>2078</v>
      </c>
    </row>
    <row r="289" s="2" customFormat="1" ht="36" spans="1:19">
      <c r="A289" s="9" t="s">
        <v>1998</v>
      </c>
      <c r="B289" s="9" t="s">
        <v>2072</v>
      </c>
      <c r="C289" s="9" t="s">
        <v>2076</v>
      </c>
      <c r="D289" s="9"/>
      <c r="E289" s="9"/>
      <c r="F289" s="9" t="s">
        <v>2077</v>
      </c>
      <c r="G289" s="10" t="s">
        <v>2078</v>
      </c>
      <c r="H289" s="9" t="s">
        <v>1872</v>
      </c>
      <c r="I289" s="9" t="s">
        <v>1876</v>
      </c>
      <c r="J289" s="9">
        <v>1286</v>
      </c>
      <c r="K289" s="15" t="s">
        <v>22</v>
      </c>
      <c r="L289" s="33"/>
      <c r="M289" s="33"/>
      <c r="N289" s="14">
        <v>1273.14</v>
      </c>
      <c r="O289" s="14">
        <v>843.219217</v>
      </c>
      <c r="P289" s="14">
        <v>720.628032</v>
      </c>
      <c r="Q289" s="14">
        <v>122.591185</v>
      </c>
      <c r="R289" s="14">
        <v>0</v>
      </c>
      <c r="S289" s="33"/>
    </row>
    <row r="290" s="2" customFormat="1" ht="36" spans="1:19">
      <c r="A290" s="9" t="s">
        <v>1998</v>
      </c>
      <c r="B290" s="9" t="s">
        <v>2072</v>
      </c>
      <c r="C290" s="9" t="s">
        <v>2076</v>
      </c>
      <c r="D290" s="9"/>
      <c r="E290" s="9"/>
      <c r="F290" s="9" t="s">
        <v>2077</v>
      </c>
      <c r="G290" s="10" t="s">
        <v>2078</v>
      </c>
      <c r="H290" s="9" t="s">
        <v>1872</v>
      </c>
      <c r="I290" s="9" t="s">
        <v>1874</v>
      </c>
      <c r="J290" s="9">
        <v>8420</v>
      </c>
      <c r="K290" s="15" t="s">
        <v>22</v>
      </c>
      <c r="L290" s="33"/>
      <c r="M290" s="33"/>
      <c r="N290" s="14">
        <v>7998.5</v>
      </c>
      <c r="O290" s="14">
        <v>4705.758696</v>
      </c>
      <c r="P290" s="14">
        <v>3117.091977</v>
      </c>
      <c r="Q290" s="14">
        <v>1588.666719</v>
      </c>
      <c r="R290" s="14">
        <v>0</v>
      </c>
      <c r="S290" s="33"/>
    </row>
    <row r="291" s="2" customFormat="1" ht="36" spans="1:19">
      <c r="A291" s="9" t="s">
        <v>1998</v>
      </c>
      <c r="B291" s="9" t="s">
        <v>2072</v>
      </c>
      <c r="C291" s="9" t="s">
        <v>2079</v>
      </c>
      <c r="D291" s="9"/>
      <c r="E291" s="9"/>
      <c r="F291" s="9" t="s">
        <v>2002</v>
      </c>
      <c r="G291" s="28" t="s">
        <v>2080</v>
      </c>
      <c r="H291" s="20" t="s">
        <v>1872</v>
      </c>
      <c r="I291" s="20" t="s">
        <v>1875</v>
      </c>
      <c r="J291" s="34">
        <v>1143</v>
      </c>
      <c r="K291" s="9" t="s">
        <v>22</v>
      </c>
      <c r="L291" s="33"/>
      <c r="M291" s="33"/>
      <c r="N291" s="14">
        <v>964</v>
      </c>
      <c r="O291" s="14">
        <v>939.449942</v>
      </c>
      <c r="P291" s="14">
        <v>785.449942</v>
      </c>
      <c r="Q291" s="14">
        <v>154</v>
      </c>
      <c r="R291" s="14">
        <v>0</v>
      </c>
      <c r="S291" s="33"/>
    </row>
    <row r="292" s="2" customFormat="1" ht="36" spans="1:19">
      <c r="A292" s="9" t="s">
        <v>1998</v>
      </c>
      <c r="B292" s="9" t="s">
        <v>2072</v>
      </c>
      <c r="C292" s="9" t="s">
        <v>2079</v>
      </c>
      <c r="D292" s="9"/>
      <c r="E292" s="9"/>
      <c r="F292" s="9" t="s">
        <v>2002</v>
      </c>
      <c r="G292" s="28" t="s">
        <v>2080</v>
      </c>
      <c r="H292" s="20" t="s">
        <v>1872</v>
      </c>
      <c r="I292" s="20" t="s">
        <v>434</v>
      </c>
      <c r="J292" s="34">
        <v>1268</v>
      </c>
      <c r="K292" s="9" t="s">
        <v>22</v>
      </c>
      <c r="L292" s="33"/>
      <c r="M292" s="33"/>
      <c r="N292" s="14">
        <v>1268</v>
      </c>
      <c r="O292" s="14">
        <v>1268</v>
      </c>
      <c r="P292" s="14">
        <v>1268</v>
      </c>
      <c r="Q292" s="14">
        <v>0</v>
      </c>
      <c r="R292" s="14">
        <v>0</v>
      </c>
      <c r="S292" s="33"/>
    </row>
    <row r="293" s="2" customFormat="1" ht="36" spans="1:19">
      <c r="A293" s="9" t="s">
        <v>1998</v>
      </c>
      <c r="B293" s="9" t="s">
        <v>2072</v>
      </c>
      <c r="C293" s="9" t="s">
        <v>2079</v>
      </c>
      <c r="D293" s="9"/>
      <c r="E293" s="9"/>
      <c r="F293" s="9" t="s">
        <v>2002</v>
      </c>
      <c r="G293" s="28" t="s">
        <v>2080</v>
      </c>
      <c r="H293" s="20" t="s">
        <v>1872</v>
      </c>
      <c r="I293" s="20" t="s">
        <v>129</v>
      </c>
      <c r="J293" s="34">
        <v>970</v>
      </c>
      <c r="K293" s="9" t="s">
        <v>22</v>
      </c>
      <c r="L293" s="33"/>
      <c r="M293" s="33"/>
      <c r="N293" s="14">
        <v>970</v>
      </c>
      <c r="O293" s="14">
        <v>970</v>
      </c>
      <c r="P293" s="14">
        <v>970</v>
      </c>
      <c r="Q293" s="14">
        <v>0</v>
      </c>
      <c r="R293" s="14">
        <v>0</v>
      </c>
      <c r="S293" s="33"/>
    </row>
    <row r="294" s="2" customFormat="1" ht="36" spans="1:19">
      <c r="A294" s="9" t="s">
        <v>1998</v>
      </c>
      <c r="B294" s="9" t="s">
        <v>2072</v>
      </c>
      <c r="C294" s="9" t="s">
        <v>2079</v>
      </c>
      <c r="D294" s="9"/>
      <c r="E294" s="9"/>
      <c r="F294" s="9" t="s">
        <v>2002</v>
      </c>
      <c r="G294" s="28" t="s">
        <v>2080</v>
      </c>
      <c r="H294" s="20" t="s">
        <v>1872</v>
      </c>
      <c r="I294" s="20" t="s">
        <v>1235</v>
      </c>
      <c r="J294" s="34">
        <v>1143</v>
      </c>
      <c r="K294" s="9" t="s">
        <v>22</v>
      </c>
      <c r="L294" s="33"/>
      <c r="M294" s="33"/>
      <c r="N294" s="14">
        <v>1143</v>
      </c>
      <c r="O294" s="14">
        <v>1102.647808</v>
      </c>
      <c r="P294" s="14">
        <v>1102.647808</v>
      </c>
      <c r="Q294" s="14">
        <v>0</v>
      </c>
      <c r="R294" s="14">
        <v>0</v>
      </c>
      <c r="S294" s="33"/>
    </row>
    <row r="295" s="2" customFormat="1" ht="36" spans="1:19">
      <c r="A295" s="9" t="s">
        <v>1998</v>
      </c>
      <c r="B295" s="9" t="s">
        <v>2072</v>
      </c>
      <c r="C295" s="9" t="s">
        <v>2079</v>
      </c>
      <c r="D295" s="9"/>
      <c r="E295" s="9"/>
      <c r="F295" s="9" t="s">
        <v>2002</v>
      </c>
      <c r="G295" s="28" t="s">
        <v>2080</v>
      </c>
      <c r="H295" s="20" t="s">
        <v>1872</v>
      </c>
      <c r="I295" s="20" t="s">
        <v>1873</v>
      </c>
      <c r="J295" s="34">
        <v>845</v>
      </c>
      <c r="K295" s="9" t="s">
        <v>22</v>
      </c>
      <c r="L295" s="33"/>
      <c r="M295" s="33"/>
      <c r="N295" s="14">
        <v>845</v>
      </c>
      <c r="O295" s="14">
        <v>845</v>
      </c>
      <c r="P295" s="14">
        <v>845</v>
      </c>
      <c r="Q295" s="14">
        <v>0</v>
      </c>
      <c r="R295" s="14">
        <v>0</v>
      </c>
      <c r="S295" s="33"/>
    </row>
    <row r="296" s="2" customFormat="1" ht="36" spans="1:20">
      <c r="A296" s="9" t="s">
        <v>1998</v>
      </c>
      <c r="B296" s="9" t="s">
        <v>2072</v>
      </c>
      <c r="C296" s="9" t="s">
        <v>2079</v>
      </c>
      <c r="D296" s="9"/>
      <c r="E296" s="9"/>
      <c r="F296" s="9" t="s">
        <v>2002</v>
      </c>
      <c r="G296" s="28" t="s">
        <v>2080</v>
      </c>
      <c r="H296" s="20" t="s">
        <v>1872</v>
      </c>
      <c r="I296" s="20" t="s">
        <v>1877</v>
      </c>
      <c r="J296" s="34">
        <v>1268</v>
      </c>
      <c r="K296" s="9" t="s">
        <v>22</v>
      </c>
      <c r="L296" s="33"/>
      <c r="M296" s="33"/>
      <c r="N296" s="14">
        <v>1268</v>
      </c>
      <c r="O296" s="14">
        <v>1268</v>
      </c>
      <c r="P296" s="14">
        <v>1268</v>
      </c>
      <c r="Q296" s="14">
        <v>0</v>
      </c>
      <c r="R296" s="14">
        <v>0</v>
      </c>
      <c r="S296" s="33"/>
      <c r="T296" s="2" t="s">
        <v>2080</v>
      </c>
    </row>
    <row r="297" s="2" customFormat="1" ht="36" spans="1:19">
      <c r="A297" s="9" t="s">
        <v>1998</v>
      </c>
      <c r="B297" s="9" t="s">
        <v>2072</v>
      </c>
      <c r="C297" s="9" t="s">
        <v>2079</v>
      </c>
      <c r="D297" s="9"/>
      <c r="E297" s="9"/>
      <c r="F297" s="9" t="s">
        <v>2002</v>
      </c>
      <c r="G297" s="28" t="s">
        <v>2080</v>
      </c>
      <c r="H297" s="20" t="s">
        <v>1872</v>
      </c>
      <c r="I297" s="20" t="s">
        <v>1876</v>
      </c>
      <c r="J297" s="34">
        <v>845</v>
      </c>
      <c r="K297" s="9" t="s">
        <v>22</v>
      </c>
      <c r="L297" s="33"/>
      <c r="M297" s="33"/>
      <c r="N297" s="14">
        <v>761.55</v>
      </c>
      <c r="O297" s="14">
        <v>651.215</v>
      </c>
      <c r="P297" s="14">
        <v>629.705</v>
      </c>
      <c r="Q297" s="14">
        <v>21.51</v>
      </c>
      <c r="R297" s="14">
        <v>0</v>
      </c>
      <c r="S297" s="33"/>
    </row>
    <row r="298" s="2" customFormat="1" ht="36" spans="1:19">
      <c r="A298" s="9" t="s">
        <v>1998</v>
      </c>
      <c r="B298" s="9" t="s">
        <v>2072</v>
      </c>
      <c r="C298" s="9" t="s">
        <v>2079</v>
      </c>
      <c r="D298" s="9"/>
      <c r="E298" s="9"/>
      <c r="F298" s="9" t="s">
        <v>2002</v>
      </c>
      <c r="G298" s="28" t="s">
        <v>2080</v>
      </c>
      <c r="H298" s="20" t="s">
        <v>1872</v>
      </c>
      <c r="I298" s="20" t="s">
        <v>1874</v>
      </c>
      <c r="J298" s="34">
        <v>1268</v>
      </c>
      <c r="K298" s="9" t="s">
        <v>22</v>
      </c>
      <c r="L298" s="33"/>
      <c r="M298" s="33"/>
      <c r="N298" s="14">
        <v>1268</v>
      </c>
      <c r="O298" s="14">
        <v>409.994154</v>
      </c>
      <c r="P298" s="14">
        <v>409.994154</v>
      </c>
      <c r="Q298" s="14">
        <v>0</v>
      </c>
      <c r="R298" s="14">
        <v>0</v>
      </c>
      <c r="S298" s="33"/>
    </row>
    <row r="299" s="2" customFormat="1" ht="36" spans="1:20">
      <c r="A299" s="9" t="s">
        <v>2081</v>
      </c>
      <c r="B299" s="9" t="s">
        <v>2082</v>
      </c>
      <c r="C299" s="9" t="s">
        <v>2083</v>
      </c>
      <c r="D299" s="9"/>
      <c r="E299" s="9"/>
      <c r="F299" s="9" t="s">
        <v>2084</v>
      </c>
      <c r="G299" s="10" t="s">
        <v>2085</v>
      </c>
      <c r="H299" s="11" t="s">
        <v>1872</v>
      </c>
      <c r="I299" s="11" t="s">
        <v>1877</v>
      </c>
      <c r="J299" s="11">
        <v>2100</v>
      </c>
      <c r="K299" s="9" t="s">
        <v>22</v>
      </c>
      <c r="L299" s="14"/>
      <c r="M299" s="14"/>
      <c r="N299" s="14">
        <v>0</v>
      </c>
      <c r="O299" s="14">
        <v>0</v>
      </c>
      <c r="P299" s="14">
        <v>0</v>
      </c>
      <c r="Q299" s="14">
        <v>0</v>
      </c>
      <c r="R299" s="14">
        <v>0</v>
      </c>
      <c r="S299" s="9"/>
      <c r="T299" s="2" t="e">
        <v>#N/A</v>
      </c>
    </row>
    <row r="300" s="2" customFormat="1" ht="36" spans="1:19">
      <c r="A300" s="9" t="s">
        <v>2081</v>
      </c>
      <c r="B300" s="9" t="s">
        <v>2082</v>
      </c>
      <c r="C300" s="9" t="s">
        <v>2083</v>
      </c>
      <c r="D300" s="9"/>
      <c r="E300" s="9"/>
      <c r="F300" s="9" t="s">
        <v>2084</v>
      </c>
      <c r="G300" s="10" t="s">
        <v>2085</v>
      </c>
      <c r="H300" s="11" t="s">
        <v>1872</v>
      </c>
      <c r="I300" s="11" t="s">
        <v>1873</v>
      </c>
      <c r="J300" s="11">
        <v>2000</v>
      </c>
      <c r="K300" s="9" t="s">
        <v>22</v>
      </c>
      <c r="L300" s="14"/>
      <c r="M300" s="14"/>
      <c r="N300" s="14">
        <v>2000</v>
      </c>
      <c r="O300" s="14">
        <v>1825.666484</v>
      </c>
      <c r="P300" s="14">
        <v>124.610758</v>
      </c>
      <c r="Q300" s="14">
        <v>1701.055726</v>
      </c>
      <c r="R300" s="14">
        <v>0</v>
      </c>
      <c r="S300" s="9"/>
    </row>
    <row r="301" s="2" customFormat="1" ht="36" spans="1:19">
      <c r="A301" s="9" t="s">
        <v>2081</v>
      </c>
      <c r="B301" s="9" t="s">
        <v>2082</v>
      </c>
      <c r="C301" s="9" t="s">
        <v>2083</v>
      </c>
      <c r="D301" s="9"/>
      <c r="E301" s="9"/>
      <c r="F301" s="9" t="s">
        <v>2084</v>
      </c>
      <c r="G301" s="10" t="s">
        <v>2085</v>
      </c>
      <c r="H301" s="11" t="s">
        <v>1872</v>
      </c>
      <c r="I301" s="11" t="s">
        <v>1235</v>
      </c>
      <c r="J301" s="11">
        <v>1400</v>
      </c>
      <c r="K301" s="9" t="s">
        <v>22</v>
      </c>
      <c r="L301" s="14"/>
      <c r="M301" s="14"/>
      <c r="N301" s="14">
        <v>1400</v>
      </c>
      <c r="O301" s="14">
        <v>1399.9997</v>
      </c>
      <c r="P301" s="14">
        <v>219.403871</v>
      </c>
      <c r="Q301" s="14">
        <v>1180.595829</v>
      </c>
      <c r="R301" s="14">
        <v>0</v>
      </c>
      <c r="S301" s="9"/>
    </row>
    <row r="302" s="2" customFormat="1" ht="36" spans="1:19">
      <c r="A302" s="9" t="s">
        <v>2081</v>
      </c>
      <c r="B302" s="9" t="s">
        <v>2082</v>
      </c>
      <c r="C302" s="9" t="s">
        <v>2083</v>
      </c>
      <c r="D302" s="9"/>
      <c r="E302" s="9"/>
      <c r="F302" s="9" t="s">
        <v>2084</v>
      </c>
      <c r="G302" s="10" t="s">
        <v>2085</v>
      </c>
      <c r="H302" s="11" t="s">
        <v>1872</v>
      </c>
      <c r="I302" s="11" t="s">
        <v>129</v>
      </c>
      <c r="J302" s="11">
        <v>700</v>
      </c>
      <c r="K302" s="9" t="s">
        <v>22</v>
      </c>
      <c r="L302" s="14"/>
      <c r="M302" s="14"/>
      <c r="N302" s="14">
        <v>700</v>
      </c>
      <c r="O302" s="14">
        <v>538.759879</v>
      </c>
      <c r="P302" s="14">
        <v>35.64</v>
      </c>
      <c r="Q302" s="14">
        <v>503.119879</v>
      </c>
      <c r="R302" s="14">
        <v>0</v>
      </c>
      <c r="S302" s="9"/>
    </row>
    <row r="303" s="2" customFormat="1" ht="36" spans="1:19">
      <c r="A303" s="9" t="s">
        <v>2081</v>
      </c>
      <c r="B303" s="9" t="s">
        <v>2082</v>
      </c>
      <c r="C303" s="9" t="s">
        <v>2083</v>
      </c>
      <c r="D303" s="9"/>
      <c r="E303" s="9"/>
      <c r="F303" s="9" t="s">
        <v>2084</v>
      </c>
      <c r="G303" s="10" t="s">
        <v>2085</v>
      </c>
      <c r="H303" s="11" t="s">
        <v>1872</v>
      </c>
      <c r="I303" s="11" t="s">
        <v>434</v>
      </c>
      <c r="J303" s="11">
        <v>1200</v>
      </c>
      <c r="K303" s="9" t="s">
        <v>22</v>
      </c>
      <c r="L303" s="14"/>
      <c r="M303" s="14"/>
      <c r="N303" s="14">
        <v>0</v>
      </c>
      <c r="O303" s="14">
        <v>0</v>
      </c>
      <c r="P303" s="14">
        <v>0</v>
      </c>
      <c r="Q303" s="14">
        <v>0</v>
      </c>
      <c r="R303" s="14">
        <v>0</v>
      </c>
      <c r="S303" s="9"/>
    </row>
    <row r="304" s="2" customFormat="1" ht="36" spans="1:19">
      <c r="A304" s="9" t="s">
        <v>2086</v>
      </c>
      <c r="B304" s="9" t="s">
        <v>2087</v>
      </c>
      <c r="C304" s="9" t="s">
        <v>2088</v>
      </c>
      <c r="D304" s="9"/>
      <c r="E304" s="9"/>
      <c r="F304" s="9" t="s">
        <v>2089</v>
      </c>
      <c r="G304" s="10" t="s">
        <v>2090</v>
      </c>
      <c r="H304" s="9" t="s">
        <v>1872</v>
      </c>
      <c r="I304" s="9" t="s">
        <v>434</v>
      </c>
      <c r="J304" s="9">
        <v>1920</v>
      </c>
      <c r="K304" s="15" t="s">
        <v>22</v>
      </c>
      <c r="L304" s="9"/>
      <c r="M304" s="9"/>
      <c r="N304" s="14">
        <v>1920</v>
      </c>
      <c r="O304" s="14">
        <v>726.4408</v>
      </c>
      <c r="P304" s="14">
        <v>0</v>
      </c>
      <c r="Q304" s="14">
        <v>726.4408</v>
      </c>
      <c r="R304" s="14">
        <v>0</v>
      </c>
      <c r="S304" s="9"/>
    </row>
    <row r="305" s="2" customFormat="1" ht="36" spans="1:19">
      <c r="A305" s="9" t="s">
        <v>2086</v>
      </c>
      <c r="B305" s="9" t="s">
        <v>2087</v>
      </c>
      <c r="C305" s="9" t="s">
        <v>2088</v>
      </c>
      <c r="D305" s="9"/>
      <c r="E305" s="9"/>
      <c r="F305" s="9" t="s">
        <v>2089</v>
      </c>
      <c r="G305" s="10" t="s">
        <v>2090</v>
      </c>
      <c r="H305" s="9" t="s">
        <v>1872</v>
      </c>
      <c r="I305" s="9" t="s">
        <v>1873</v>
      </c>
      <c r="J305" s="9">
        <v>607</v>
      </c>
      <c r="K305" s="15" t="s">
        <v>22</v>
      </c>
      <c r="L305" s="9"/>
      <c r="M305" s="9"/>
      <c r="N305" s="14">
        <v>0</v>
      </c>
      <c r="O305" s="14">
        <v>0</v>
      </c>
      <c r="P305" s="14">
        <v>0</v>
      </c>
      <c r="Q305" s="14">
        <v>0</v>
      </c>
      <c r="R305" s="14">
        <v>0</v>
      </c>
      <c r="S305" s="9"/>
    </row>
    <row r="306" s="2" customFormat="1" ht="36" spans="1:19">
      <c r="A306" s="9" t="s">
        <v>2086</v>
      </c>
      <c r="B306" s="9" t="s">
        <v>2087</v>
      </c>
      <c r="C306" s="9" t="s">
        <v>2088</v>
      </c>
      <c r="D306" s="9"/>
      <c r="E306" s="9"/>
      <c r="F306" s="9" t="s">
        <v>2089</v>
      </c>
      <c r="G306" s="10" t="s">
        <v>2090</v>
      </c>
      <c r="H306" s="9" t="s">
        <v>1872</v>
      </c>
      <c r="I306" s="9" t="s">
        <v>1875</v>
      </c>
      <c r="J306" s="9">
        <v>597</v>
      </c>
      <c r="K306" s="15" t="s">
        <v>22</v>
      </c>
      <c r="L306" s="9"/>
      <c r="M306" s="9"/>
      <c r="N306" s="14">
        <v>0</v>
      </c>
      <c r="O306" s="14">
        <v>0</v>
      </c>
      <c r="P306" s="14">
        <v>0</v>
      </c>
      <c r="Q306" s="14">
        <v>0</v>
      </c>
      <c r="R306" s="14">
        <v>0</v>
      </c>
      <c r="S306" s="9"/>
    </row>
    <row r="307" s="2" customFormat="1" ht="36" spans="1:19">
      <c r="A307" s="9" t="s">
        <v>2086</v>
      </c>
      <c r="B307" s="9" t="s">
        <v>2087</v>
      </c>
      <c r="C307" s="9" t="s">
        <v>2088</v>
      </c>
      <c r="D307" s="9"/>
      <c r="E307" s="9"/>
      <c r="F307" s="9" t="s">
        <v>2089</v>
      </c>
      <c r="G307" s="10" t="s">
        <v>2090</v>
      </c>
      <c r="H307" s="9" t="s">
        <v>1872</v>
      </c>
      <c r="I307" s="9" t="s">
        <v>1874</v>
      </c>
      <c r="J307" s="9">
        <v>494</v>
      </c>
      <c r="K307" s="15" t="s">
        <v>22</v>
      </c>
      <c r="L307" s="9"/>
      <c r="M307" s="9"/>
      <c r="N307" s="14">
        <v>494</v>
      </c>
      <c r="O307" s="14">
        <v>393.749547</v>
      </c>
      <c r="P307" s="14">
        <v>0</v>
      </c>
      <c r="Q307" s="14">
        <v>393.749547</v>
      </c>
      <c r="R307" s="14">
        <v>0</v>
      </c>
      <c r="S307" s="9"/>
    </row>
    <row r="308" s="2" customFormat="1" ht="36" spans="1:20">
      <c r="A308" s="9" t="s">
        <v>2086</v>
      </c>
      <c r="B308" s="9" t="s">
        <v>2087</v>
      </c>
      <c r="C308" s="9" t="s">
        <v>2088</v>
      </c>
      <c r="D308" s="9"/>
      <c r="E308" s="9"/>
      <c r="F308" s="9" t="s">
        <v>2089</v>
      </c>
      <c r="G308" s="10" t="s">
        <v>2090</v>
      </c>
      <c r="H308" s="9" t="s">
        <v>1872</v>
      </c>
      <c r="I308" s="9" t="s">
        <v>1877</v>
      </c>
      <c r="J308" s="9">
        <v>966</v>
      </c>
      <c r="K308" s="15" t="s">
        <v>22</v>
      </c>
      <c r="L308" s="9"/>
      <c r="M308" s="9"/>
      <c r="N308" s="14">
        <v>0</v>
      </c>
      <c r="O308" s="14">
        <v>0</v>
      </c>
      <c r="P308" s="14">
        <v>0</v>
      </c>
      <c r="Q308" s="14">
        <v>0</v>
      </c>
      <c r="R308" s="14">
        <v>0</v>
      </c>
      <c r="S308" s="9"/>
      <c r="T308" s="2" t="e">
        <v>#N/A</v>
      </c>
    </row>
    <row r="309" s="3" customFormat="1" ht="36" spans="1:19">
      <c r="A309" s="29" t="s">
        <v>2086</v>
      </c>
      <c r="B309" s="29" t="s">
        <v>2087</v>
      </c>
      <c r="C309" s="29" t="s">
        <v>2088</v>
      </c>
      <c r="D309" s="29"/>
      <c r="E309" s="29"/>
      <c r="F309" s="29" t="s">
        <v>2089</v>
      </c>
      <c r="G309" s="30" t="s">
        <v>2090</v>
      </c>
      <c r="H309" s="29" t="s">
        <v>1872</v>
      </c>
      <c r="I309" s="29" t="s">
        <v>129</v>
      </c>
      <c r="J309" s="29">
        <v>1042</v>
      </c>
      <c r="K309" s="29" t="s">
        <v>22</v>
      </c>
      <c r="L309" s="29"/>
      <c r="M309" s="29"/>
      <c r="N309" s="35">
        <v>42</v>
      </c>
      <c r="O309" s="35">
        <v>27.439943</v>
      </c>
      <c r="P309" s="35">
        <v>0</v>
      </c>
      <c r="Q309" s="35">
        <v>27.439943</v>
      </c>
      <c r="R309" s="35">
        <v>0</v>
      </c>
      <c r="S309" s="29"/>
    </row>
    <row r="310" s="2" customFormat="1" ht="36" spans="1:19">
      <c r="A310" s="9" t="s">
        <v>2086</v>
      </c>
      <c r="B310" s="9" t="s">
        <v>2087</v>
      </c>
      <c r="C310" s="9" t="s">
        <v>2088</v>
      </c>
      <c r="D310" s="9"/>
      <c r="E310" s="9"/>
      <c r="F310" s="9" t="s">
        <v>2089</v>
      </c>
      <c r="G310" s="10" t="s">
        <v>2090</v>
      </c>
      <c r="H310" s="9" t="s">
        <v>1872</v>
      </c>
      <c r="I310" s="9" t="s">
        <v>1235</v>
      </c>
      <c r="J310" s="9">
        <v>874</v>
      </c>
      <c r="K310" s="15" t="s">
        <v>22</v>
      </c>
      <c r="L310" s="9"/>
      <c r="M310" s="9"/>
      <c r="N310" s="14">
        <v>89</v>
      </c>
      <c r="O310" s="14">
        <v>89</v>
      </c>
      <c r="P310" s="14">
        <v>89</v>
      </c>
      <c r="Q310" s="14">
        <v>0</v>
      </c>
      <c r="R310" s="14">
        <v>0</v>
      </c>
      <c r="S310" s="9"/>
    </row>
    <row r="311" s="2" customFormat="1" ht="36" spans="1:19">
      <c r="A311" s="9" t="s">
        <v>2091</v>
      </c>
      <c r="B311" s="9" t="s">
        <v>2009</v>
      </c>
      <c r="C311" s="9" t="s">
        <v>2092</v>
      </c>
      <c r="D311" s="9"/>
      <c r="E311" s="9"/>
      <c r="F311" s="9" t="s">
        <v>2093</v>
      </c>
      <c r="G311" s="10" t="s">
        <v>2094</v>
      </c>
      <c r="H311" s="11" t="s">
        <v>1872</v>
      </c>
      <c r="I311" s="19" t="s">
        <v>1875</v>
      </c>
      <c r="J311" s="11">
        <v>159.03</v>
      </c>
      <c r="K311" s="11" t="s">
        <v>22</v>
      </c>
      <c r="L311" s="14"/>
      <c r="M311" s="14"/>
      <c r="N311" s="14">
        <v>159.03</v>
      </c>
      <c r="O311" s="14">
        <v>138.495</v>
      </c>
      <c r="P311" s="14">
        <v>138.495</v>
      </c>
      <c r="Q311" s="14">
        <v>0</v>
      </c>
      <c r="R311" s="14">
        <v>0</v>
      </c>
      <c r="S311" s="18"/>
    </row>
    <row r="312" s="2" customFormat="1" ht="36" spans="1:19">
      <c r="A312" s="9" t="s">
        <v>2091</v>
      </c>
      <c r="B312" s="9" t="s">
        <v>2009</v>
      </c>
      <c r="C312" s="9" t="s">
        <v>2092</v>
      </c>
      <c r="D312" s="9"/>
      <c r="E312" s="9"/>
      <c r="F312" s="9" t="s">
        <v>2093</v>
      </c>
      <c r="G312" s="10" t="s">
        <v>2094</v>
      </c>
      <c r="H312" s="11" t="s">
        <v>1872</v>
      </c>
      <c r="I312" s="19" t="s">
        <v>434</v>
      </c>
      <c r="J312" s="11">
        <v>241.19</v>
      </c>
      <c r="K312" s="11" t="s">
        <v>22</v>
      </c>
      <c r="L312" s="14"/>
      <c r="M312" s="14"/>
      <c r="N312" s="14">
        <v>241.19</v>
      </c>
      <c r="O312" s="14">
        <v>139.083964</v>
      </c>
      <c r="P312" s="14">
        <v>139.083964</v>
      </c>
      <c r="Q312" s="14">
        <v>0</v>
      </c>
      <c r="R312" s="14">
        <v>0</v>
      </c>
      <c r="S312" s="9"/>
    </row>
    <row r="313" s="2" customFormat="1" ht="36" spans="1:19">
      <c r="A313" s="9" t="s">
        <v>2091</v>
      </c>
      <c r="B313" s="9" t="s">
        <v>2009</v>
      </c>
      <c r="C313" s="9" t="s">
        <v>2092</v>
      </c>
      <c r="D313" s="9"/>
      <c r="E313" s="9"/>
      <c r="F313" s="9" t="s">
        <v>2093</v>
      </c>
      <c r="G313" s="10" t="s">
        <v>2094</v>
      </c>
      <c r="H313" s="11" t="s">
        <v>1872</v>
      </c>
      <c r="I313" s="19" t="s">
        <v>129</v>
      </c>
      <c r="J313" s="11">
        <v>120.032</v>
      </c>
      <c r="K313" s="11" t="s">
        <v>22</v>
      </c>
      <c r="L313" s="14"/>
      <c r="M313" s="14"/>
      <c r="N313" s="14">
        <v>120.032</v>
      </c>
      <c r="O313" s="14">
        <v>120.032</v>
      </c>
      <c r="P313" s="14">
        <v>0</v>
      </c>
      <c r="Q313" s="14">
        <v>120.032</v>
      </c>
      <c r="R313" s="14">
        <v>0</v>
      </c>
      <c r="S313" s="9"/>
    </row>
    <row r="314" s="2" customFormat="1" ht="36" spans="1:19">
      <c r="A314" s="9" t="s">
        <v>2091</v>
      </c>
      <c r="B314" s="9" t="s">
        <v>2009</v>
      </c>
      <c r="C314" s="9" t="s">
        <v>2092</v>
      </c>
      <c r="D314" s="9"/>
      <c r="E314" s="9"/>
      <c r="F314" s="9" t="s">
        <v>2093</v>
      </c>
      <c r="G314" s="10" t="s">
        <v>2094</v>
      </c>
      <c r="H314" s="11" t="s">
        <v>1872</v>
      </c>
      <c r="I314" s="19" t="s">
        <v>1235</v>
      </c>
      <c r="J314" s="11">
        <v>108.332</v>
      </c>
      <c r="K314" s="11" t="s">
        <v>22</v>
      </c>
      <c r="L314" s="14"/>
      <c r="M314" s="14"/>
      <c r="N314" s="14">
        <v>108.332</v>
      </c>
      <c r="O314" s="14">
        <v>90.440469</v>
      </c>
      <c r="P314" s="14">
        <v>0</v>
      </c>
      <c r="Q314" s="14">
        <v>90.440469</v>
      </c>
      <c r="R314" s="14">
        <v>0</v>
      </c>
      <c r="S314" s="9"/>
    </row>
    <row r="315" s="2" customFormat="1" ht="36" spans="1:19">
      <c r="A315" s="9" t="s">
        <v>2091</v>
      </c>
      <c r="B315" s="9" t="s">
        <v>2009</v>
      </c>
      <c r="C315" s="9" t="s">
        <v>2092</v>
      </c>
      <c r="D315" s="9"/>
      <c r="E315" s="9"/>
      <c r="F315" s="9" t="s">
        <v>2093</v>
      </c>
      <c r="G315" s="10" t="s">
        <v>2094</v>
      </c>
      <c r="H315" s="11" t="s">
        <v>1872</v>
      </c>
      <c r="I315" s="19" t="s">
        <v>1873</v>
      </c>
      <c r="J315" s="11">
        <v>83.372</v>
      </c>
      <c r="K315" s="11" t="s">
        <v>22</v>
      </c>
      <c r="L315" s="14"/>
      <c r="M315" s="14"/>
      <c r="N315" s="14">
        <v>0</v>
      </c>
      <c r="O315" s="14">
        <v>0</v>
      </c>
      <c r="P315" s="14">
        <v>0</v>
      </c>
      <c r="Q315" s="14">
        <v>0</v>
      </c>
      <c r="R315" s="14">
        <v>0</v>
      </c>
      <c r="S315" s="9"/>
    </row>
    <row r="316" s="2" customFormat="1" ht="36" spans="1:20">
      <c r="A316" s="9" t="s">
        <v>2091</v>
      </c>
      <c r="B316" s="9" t="s">
        <v>2009</v>
      </c>
      <c r="C316" s="9" t="s">
        <v>2092</v>
      </c>
      <c r="D316" s="9"/>
      <c r="E316" s="9"/>
      <c r="F316" s="9" t="s">
        <v>2093</v>
      </c>
      <c r="G316" s="10" t="s">
        <v>2094</v>
      </c>
      <c r="H316" s="11" t="s">
        <v>1872</v>
      </c>
      <c r="I316" s="19" t="s">
        <v>1877</v>
      </c>
      <c r="J316" s="11">
        <v>126.012</v>
      </c>
      <c r="K316" s="11" t="s">
        <v>22</v>
      </c>
      <c r="L316" s="14"/>
      <c r="M316" s="14"/>
      <c r="N316" s="14">
        <v>126.012</v>
      </c>
      <c r="O316" s="14">
        <v>126.012</v>
      </c>
      <c r="P316" s="14">
        <v>0</v>
      </c>
      <c r="Q316" s="14">
        <v>126.012</v>
      </c>
      <c r="R316" s="14">
        <v>0</v>
      </c>
      <c r="S316" s="9"/>
      <c r="T316" s="2" t="s">
        <v>2094</v>
      </c>
    </row>
    <row r="317" s="2" customFormat="1" ht="38" customHeight="1" spans="1:19">
      <c r="A317" s="9" t="s">
        <v>2091</v>
      </c>
      <c r="B317" s="9" t="s">
        <v>2009</v>
      </c>
      <c r="C317" s="9" t="s">
        <v>2092</v>
      </c>
      <c r="D317" s="9"/>
      <c r="E317" s="9"/>
      <c r="F317" s="9" t="s">
        <v>2093</v>
      </c>
      <c r="G317" s="10" t="s">
        <v>2094</v>
      </c>
      <c r="H317" s="11" t="s">
        <v>1872</v>
      </c>
      <c r="I317" s="19" t="s">
        <v>1876</v>
      </c>
      <c r="J317" s="11">
        <v>5.22</v>
      </c>
      <c r="K317" s="11" t="s">
        <v>22</v>
      </c>
      <c r="L317" s="14"/>
      <c r="M317" s="14"/>
      <c r="N317" s="14">
        <v>5.22</v>
      </c>
      <c r="O317" s="14">
        <v>4.695553</v>
      </c>
      <c r="P317" s="14">
        <v>0</v>
      </c>
      <c r="Q317" s="14">
        <v>4.695553</v>
      </c>
      <c r="R317" s="14">
        <v>0</v>
      </c>
      <c r="S317" s="9"/>
    </row>
    <row r="318" s="2" customFormat="1" ht="38" customHeight="1" spans="1:19">
      <c r="A318" s="9" t="s">
        <v>2091</v>
      </c>
      <c r="B318" s="9" t="s">
        <v>2009</v>
      </c>
      <c r="C318" s="9" t="s">
        <v>2092</v>
      </c>
      <c r="D318" s="9"/>
      <c r="E318" s="9"/>
      <c r="F318" s="9" t="s">
        <v>2093</v>
      </c>
      <c r="G318" s="10" t="s">
        <v>2094</v>
      </c>
      <c r="H318" s="11" t="s">
        <v>1872</v>
      </c>
      <c r="I318" s="11" t="s">
        <v>1874</v>
      </c>
      <c r="J318" s="11">
        <v>124.712</v>
      </c>
      <c r="K318" s="11" t="s">
        <v>22</v>
      </c>
      <c r="L318" s="14"/>
      <c r="M318" s="14"/>
      <c r="N318" s="14">
        <v>124.712</v>
      </c>
      <c r="O318" s="14">
        <v>42.737949</v>
      </c>
      <c r="P318" s="14">
        <v>0</v>
      </c>
      <c r="Q318" s="14">
        <v>42.735949</v>
      </c>
      <c r="R318" s="14">
        <v>0.002</v>
      </c>
      <c r="S318" s="9"/>
    </row>
    <row r="319" s="2" customFormat="1" ht="38" customHeight="1" spans="1:19">
      <c r="A319" s="9" t="s">
        <v>2004</v>
      </c>
      <c r="B319" s="9" t="s">
        <v>2095</v>
      </c>
      <c r="C319" s="9" t="s">
        <v>2061</v>
      </c>
      <c r="D319" s="9"/>
      <c r="E319" s="9"/>
      <c r="F319" s="9" t="s">
        <v>2096</v>
      </c>
      <c r="G319" s="10" t="s">
        <v>2097</v>
      </c>
      <c r="H319" s="9" t="s">
        <v>1872</v>
      </c>
      <c r="I319" s="9" t="s">
        <v>1875</v>
      </c>
      <c r="J319" s="9">
        <v>156</v>
      </c>
      <c r="K319" s="9" t="s">
        <v>22</v>
      </c>
      <c r="L319" s="14"/>
      <c r="M319" s="14"/>
      <c r="N319" s="14">
        <v>156</v>
      </c>
      <c r="O319" s="14">
        <v>154.889933</v>
      </c>
      <c r="P319" s="14">
        <v>154.889933</v>
      </c>
      <c r="Q319" s="14">
        <v>0</v>
      </c>
      <c r="R319" s="14">
        <v>0</v>
      </c>
      <c r="S319" s="18"/>
    </row>
    <row r="320" s="2" customFormat="1" ht="38" customHeight="1" spans="1:19">
      <c r="A320" s="9" t="s">
        <v>2004</v>
      </c>
      <c r="B320" s="9" t="s">
        <v>2095</v>
      </c>
      <c r="C320" s="9" t="s">
        <v>2061</v>
      </c>
      <c r="D320" s="9"/>
      <c r="E320" s="9"/>
      <c r="F320" s="9" t="s">
        <v>2096</v>
      </c>
      <c r="G320" s="10" t="s">
        <v>2097</v>
      </c>
      <c r="H320" s="9" t="s">
        <v>1872</v>
      </c>
      <c r="I320" s="9" t="s">
        <v>434</v>
      </c>
      <c r="J320" s="9">
        <v>237</v>
      </c>
      <c r="K320" s="9" t="s">
        <v>22</v>
      </c>
      <c r="L320" s="14"/>
      <c r="M320" s="14"/>
      <c r="N320" s="14">
        <v>237</v>
      </c>
      <c r="O320" s="14">
        <v>203.469705</v>
      </c>
      <c r="P320" s="14">
        <v>203.469705</v>
      </c>
      <c r="Q320" s="14">
        <v>0</v>
      </c>
      <c r="R320" s="14">
        <v>0</v>
      </c>
      <c r="S320" s="18"/>
    </row>
    <row r="321" s="2" customFormat="1" ht="38" customHeight="1" spans="1:19">
      <c r="A321" s="9" t="s">
        <v>2004</v>
      </c>
      <c r="B321" s="9" t="s">
        <v>2095</v>
      </c>
      <c r="C321" s="9" t="s">
        <v>2061</v>
      </c>
      <c r="D321" s="9"/>
      <c r="E321" s="9"/>
      <c r="F321" s="9" t="s">
        <v>2096</v>
      </c>
      <c r="G321" s="10" t="s">
        <v>2097</v>
      </c>
      <c r="H321" s="9" t="s">
        <v>1872</v>
      </c>
      <c r="I321" s="9" t="s">
        <v>129</v>
      </c>
      <c r="J321" s="9">
        <v>118</v>
      </c>
      <c r="K321" s="9" t="s">
        <v>22</v>
      </c>
      <c r="L321" s="14"/>
      <c r="M321" s="14"/>
      <c r="N321" s="14">
        <v>118</v>
      </c>
      <c r="O321" s="14">
        <v>118</v>
      </c>
      <c r="P321" s="14">
        <v>118</v>
      </c>
      <c r="Q321" s="14">
        <v>0</v>
      </c>
      <c r="R321" s="14">
        <v>0</v>
      </c>
      <c r="S321" s="9"/>
    </row>
    <row r="322" s="2" customFormat="1" ht="38" customHeight="1" spans="1:19">
      <c r="A322" s="9" t="s">
        <v>2004</v>
      </c>
      <c r="B322" s="9" t="s">
        <v>2095</v>
      </c>
      <c r="C322" s="9" t="s">
        <v>2061</v>
      </c>
      <c r="D322" s="9"/>
      <c r="E322" s="9"/>
      <c r="F322" s="9" t="s">
        <v>2096</v>
      </c>
      <c r="G322" s="10" t="s">
        <v>2097</v>
      </c>
      <c r="H322" s="9" t="s">
        <v>1872</v>
      </c>
      <c r="I322" s="9" t="s">
        <v>1235</v>
      </c>
      <c r="J322" s="9">
        <v>106</v>
      </c>
      <c r="K322" s="9" t="s">
        <v>22</v>
      </c>
      <c r="L322" s="14"/>
      <c r="M322" s="14"/>
      <c r="N322" s="14">
        <v>106</v>
      </c>
      <c r="O322" s="14">
        <v>100.1</v>
      </c>
      <c r="P322" s="14">
        <v>0</v>
      </c>
      <c r="Q322" s="14">
        <v>100.1</v>
      </c>
      <c r="R322" s="14">
        <v>0</v>
      </c>
      <c r="S322" s="9"/>
    </row>
    <row r="323" s="2" customFormat="1" ht="38" customHeight="1" spans="1:19">
      <c r="A323" s="9" t="s">
        <v>2004</v>
      </c>
      <c r="B323" s="9" t="s">
        <v>2095</v>
      </c>
      <c r="C323" s="9" t="s">
        <v>2061</v>
      </c>
      <c r="D323" s="9"/>
      <c r="E323" s="9"/>
      <c r="F323" s="9" t="s">
        <v>2096</v>
      </c>
      <c r="G323" s="10" t="s">
        <v>2097</v>
      </c>
      <c r="H323" s="9" t="s">
        <v>1872</v>
      </c>
      <c r="I323" s="9" t="s">
        <v>1873</v>
      </c>
      <c r="J323" s="9">
        <v>82</v>
      </c>
      <c r="K323" s="9" t="s">
        <v>22</v>
      </c>
      <c r="L323" s="14"/>
      <c r="M323" s="14"/>
      <c r="N323" s="14">
        <v>82</v>
      </c>
      <c r="O323" s="14">
        <v>10.305516</v>
      </c>
      <c r="P323" s="14">
        <v>10.305516</v>
      </c>
      <c r="Q323" s="14">
        <v>0</v>
      </c>
      <c r="R323" s="14">
        <v>0</v>
      </c>
      <c r="S323" s="9"/>
    </row>
    <row r="324" s="2" customFormat="1" ht="38" customHeight="1" spans="1:20">
      <c r="A324" s="9" t="s">
        <v>2004</v>
      </c>
      <c r="B324" s="9" t="s">
        <v>2095</v>
      </c>
      <c r="C324" s="9" t="s">
        <v>2061</v>
      </c>
      <c r="D324" s="9"/>
      <c r="E324" s="9"/>
      <c r="F324" s="9" t="s">
        <v>2096</v>
      </c>
      <c r="G324" s="10" t="s">
        <v>2097</v>
      </c>
      <c r="H324" s="9" t="s">
        <v>1872</v>
      </c>
      <c r="I324" s="9" t="s">
        <v>1877</v>
      </c>
      <c r="J324" s="9">
        <v>124</v>
      </c>
      <c r="K324" s="9" t="s">
        <v>22</v>
      </c>
      <c r="L324" s="14"/>
      <c r="M324" s="14"/>
      <c r="N324" s="14">
        <v>124</v>
      </c>
      <c r="O324" s="14">
        <v>124</v>
      </c>
      <c r="P324" s="14">
        <v>0</v>
      </c>
      <c r="Q324" s="14">
        <v>124</v>
      </c>
      <c r="R324" s="14">
        <v>0</v>
      </c>
      <c r="S324" s="9"/>
      <c r="T324" s="2" t="s">
        <v>2097</v>
      </c>
    </row>
    <row r="325" s="2" customFormat="1" ht="36" spans="1:19">
      <c r="A325" s="9" t="s">
        <v>2004</v>
      </c>
      <c r="B325" s="9" t="s">
        <v>2095</v>
      </c>
      <c r="C325" s="9" t="s">
        <v>2061</v>
      </c>
      <c r="D325" s="9"/>
      <c r="E325" s="9"/>
      <c r="F325" s="9" t="s">
        <v>2096</v>
      </c>
      <c r="G325" s="9" t="s">
        <v>2097</v>
      </c>
      <c r="H325" s="9" t="s">
        <v>1872</v>
      </c>
      <c r="I325" s="9" t="s">
        <v>1876</v>
      </c>
      <c r="J325" s="9">
        <v>7</v>
      </c>
      <c r="K325" s="9" t="s">
        <v>22</v>
      </c>
      <c r="L325" s="14"/>
      <c r="M325" s="14"/>
      <c r="N325" s="14">
        <v>7</v>
      </c>
      <c r="O325" s="14">
        <v>7</v>
      </c>
      <c r="P325" s="14">
        <v>0</v>
      </c>
      <c r="Q325" s="14">
        <v>7</v>
      </c>
      <c r="R325" s="14">
        <v>0</v>
      </c>
      <c r="S325" s="9"/>
    </row>
    <row r="326" s="2" customFormat="1" ht="36" spans="1:19">
      <c r="A326" s="9" t="s">
        <v>2004</v>
      </c>
      <c r="B326" s="9" t="s">
        <v>2095</v>
      </c>
      <c r="C326" s="9" t="s">
        <v>2061</v>
      </c>
      <c r="D326" s="9"/>
      <c r="E326" s="9"/>
      <c r="F326" s="9" t="s">
        <v>2096</v>
      </c>
      <c r="G326" s="9" t="s">
        <v>2097</v>
      </c>
      <c r="H326" s="9" t="s">
        <v>1872</v>
      </c>
      <c r="I326" s="9" t="s">
        <v>1874</v>
      </c>
      <c r="J326" s="9">
        <v>122</v>
      </c>
      <c r="K326" s="9" t="s">
        <v>22</v>
      </c>
      <c r="L326" s="14"/>
      <c r="M326" s="14"/>
      <c r="N326" s="14">
        <v>122</v>
      </c>
      <c r="O326" s="14">
        <v>122</v>
      </c>
      <c r="P326" s="14">
        <v>0</v>
      </c>
      <c r="Q326" s="14">
        <v>122</v>
      </c>
      <c r="R326" s="14">
        <v>0</v>
      </c>
      <c r="S326" s="9"/>
    </row>
    <row r="327" s="2" customFormat="1" ht="36" spans="1:19">
      <c r="A327" s="9" t="s">
        <v>2004</v>
      </c>
      <c r="B327" s="9" t="s">
        <v>2095</v>
      </c>
      <c r="C327" s="9" t="s">
        <v>2061</v>
      </c>
      <c r="D327" s="9"/>
      <c r="E327" s="9"/>
      <c r="F327" s="9" t="s">
        <v>2052</v>
      </c>
      <c r="G327" s="9" t="s">
        <v>2098</v>
      </c>
      <c r="H327" s="9" t="s">
        <v>1872</v>
      </c>
      <c r="I327" s="9" t="s">
        <v>1875</v>
      </c>
      <c r="J327" s="9">
        <v>545</v>
      </c>
      <c r="K327" s="9" t="s">
        <v>22</v>
      </c>
      <c r="L327" s="14"/>
      <c r="M327" s="14"/>
      <c r="N327" s="14">
        <v>545</v>
      </c>
      <c r="O327" s="14">
        <v>0</v>
      </c>
      <c r="P327" s="14">
        <v>0</v>
      </c>
      <c r="Q327" s="14">
        <v>0</v>
      </c>
      <c r="R327" s="14">
        <v>0</v>
      </c>
      <c r="S327" s="18"/>
    </row>
    <row r="328" s="2" customFormat="1" ht="36" spans="1:19">
      <c r="A328" s="9" t="s">
        <v>2004</v>
      </c>
      <c r="B328" s="9" t="s">
        <v>2095</v>
      </c>
      <c r="C328" s="9" t="s">
        <v>2061</v>
      </c>
      <c r="D328" s="9"/>
      <c r="E328" s="9"/>
      <c r="F328" s="9" t="s">
        <v>2052</v>
      </c>
      <c r="G328" s="9" t="s">
        <v>2098</v>
      </c>
      <c r="H328" s="9" t="s">
        <v>1872</v>
      </c>
      <c r="I328" s="9" t="s">
        <v>434</v>
      </c>
      <c r="J328" s="9">
        <v>828</v>
      </c>
      <c r="K328" s="9" t="s">
        <v>22</v>
      </c>
      <c r="L328" s="14"/>
      <c r="M328" s="14"/>
      <c r="N328" s="14">
        <v>828</v>
      </c>
      <c r="O328" s="14">
        <v>129.978968</v>
      </c>
      <c r="P328" s="14">
        <v>129.978968</v>
      </c>
      <c r="Q328" s="14">
        <v>0</v>
      </c>
      <c r="R328" s="14">
        <v>0</v>
      </c>
      <c r="S328" s="18"/>
    </row>
    <row r="329" s="2" customFormat="1" ht="36" spans="1:19">
      <c r="A329" s="9" t="s">
        <v>2004</v>
      </c>
      <c r="B329" s="9" t="s">
        <v>2095</v>
      </c>
      <c r="C329" s="9" t="s">
        <v>2061</v>
      </c>
      <c r="D329" s="9"/>
      <c r="E329" s="9"/>
      <c r="F329" s="9" t="s">
        <v>2052</v>
      </c>
      <c r="G329" s="9" t="s">
        <v>2098</v>
      </c>
      <c r="H329" s="9" t="s">
        <v>1872</v>
      </c>
      <c r="I329" s="9" t="s">
        <v>129</v>
      </c>
      <c r="J329" s="9">
        <v>411</v>
      </c>
      <c r="K329" s="9" t="s">
        <v>22</v>
      </c>
      <c r="L329" s="14"/>
      <c r="M329" s="14"/>
      <c r="N329" s="14">
        <v>411</v>
      </c>
      <c r="O329" s="14">
        <v>411</v>
      </c>
      <c r="P329" s="14">
        <v>411</v>
      </c>
      <c r="Q329" s="14">
        <v>0</v>
      </c>
      <c r="R329" s="14">
        <v>0</v>
      </c>
      <c r="S329" s="9"/>
    </row>
    <row r="330" s="2" customFormat="1" ht="36" spans="1:19">
      <c r="A330" s="9" t="s">
        <v>2004</v>
      </c>
      <c r="B330" s="9" t="s">
        <v>2095</v>
      </c>
      <c r="C330" s="9" t="s">
        <v>2061</v>
      </c>
      <c r="D330" s="9"/>
      <c r="E330" s="9"/>
      <c r="F330" s="9" t="s">
        <v>2052</v>
      </c>
      <c r="G330" s="9" t="s">
        <v>2098</v>
      </c>
      <c r="H330" s="9" t="s">
        <v>1872</v>
      </c>
      <c r="I330" s="9" t="s">
        <v>1235</v>
      </c>
      <c r="J330" s="9">
        <v>371</v>
      </c>
      <c r="K330" s="9" t="s">
        <v>22</v>
      </c>
      <c r="L330" s="14"/>
      <c r="M330" s="14"/>
      <c r="N330" s="14">
        <v>371</v>
      </c>
      <c r="O330" s="14">
        <v>0</v>
      </c>
      <c r="P330" s="14">
        <v>0</v>
      </c>
      <c r="Q330" s="14">
        <v>0</v>
      </c>
      <c r="R330" s="14">
        <v>0</v>
      </c>
      <c r="S330" s="9"/>
    </row>
    <row r="331" s="2" customFormat="1" ht="36" spans="1:19">
      <c r="A331" s="9" t="s">
        <v>2004</v>
      </c>
      <c r="B331" s="9" t="s">
        <v>2095</v>
      </c>
      <c r="C331" s="9" t="s">
        <v>2061</v>
      </c>
      <c r="D331" s="9"/>
      <c r="E331" s="9"/>
      <c r="F331" s="9" t="s">
        <v>2052</v>
      </c>
      <c r="G331" s="9" t="s">
        <v>2098</v>
      </c>
      <c r="H331" s="9" t="s">
        <v>1872</v>
      </c>
      <c r="I331" s="9" t="s">
        <v>1873</v>
      </c>
      <c r="J331" s="9">
        <v>285</v>
      </c>
      <c r="K331" s="9" t="s">
        <v>22</v>
      </c>
      <c r="L331" s="14"/>
      <c r="M331" s="14"/>
      <c r="N331" s="14">
        <v>0</v>
      </c>
      <c r="O331" s="14">
        <v>0</v>
      </c>
      <c r="P331" s="14">
        <v>0</v>
      </c>
      <c r="Q331" s="14">
        <v>0</v>
      </c>
      <c r="R331" s="14">
        <v>0</v>
      </c>
      <c r="S331" s="9"/>
    </row>
    <row r="332" s="2" customFormat="1" ht="36" spans="1:20">
      <c r="A332" s="9" t="s">
        <v>2004</v>
      </c>
      <c r="B332" s="9" t="s">
        <v>2095</v>
      </c>
      <c r="C332" s="9" t="s">
        <v>2061</v>
      </c>
      <c r="D332" s="9"/>
      <c r="E332" s="9"/>
      <c r="F332" s="9" t="s">
        <v>2052</v>
      </c>
      <c r="G332" s="9" t="s">
        <v>2098</v>
      </c>
      <c r="H332" s="9" t="s">
        <v>1872</v>
      </c>
      <c r="I332" s="9" t="s">
        <v>1877</v>
      </c>
      <c r="J332" s="9">
        <v>432</v>
      </c>
      <c r="K332" s="9" t="s">
        <v>22</v>
      </c>
      <c r="L332" s="14"/>
      <c r="M332" s="14"/>
      <c r="N332" s="14">
        <v>432</v>
      </c>
      <c r="O332" s="14">
        <v>0</v>
      </c>
      <c r="P332" s="14">
        <v>0</v>
      </c>
      <c r="Q332" s="14">
        <v>0</v>
      </c>
      <c r="R332" s="14">
        <v>0</v>
      </c>
      <c r="S332" s="9"/>
      <c r="T332" s="2" t="e">
        <v>#N/A</v>
      </c>
    </row>
    <row r="333" s="2" customFormat="1" ht="36" spans="1:19">
      <c r="A333" s="9" t="s">
        <v>2004</v>
      </c>
      <c r="B333" s="9" t="s">
        <v>2095</v>
      </c>
      <c r="C333" s="9" t="s">
        <v>2061</v>
      </c>
      <c r="D333" s="9"/>
      <c r="E333" s="9"/>
      <c r="F333" s="9" t="s">
        <v>2052</v>
      </c>
      <c r="G333" s="9" t="s">
        <v>2098</v>
      </c>
      <c r="H333" s="9" t="s">
        <v>1872</v>
      </c>
      <c r="I333" s="9" t="s">
        <v>1876</v>
      </c>
      <c r="J333" s="9">
        <v>20</v>
      </c>
      <c r="K333" s="9" t="s">
        <v>22</v>
      </c>
      <c r="L333" s="14"/>
      <c r="M333" s="14"/>
      <c r="N333" s="14">
        <v>20</v>
      </c>
      <c r="O333" s="14">
        <v>0</v>
      </c>
      <c r="P333" s="14">
        <v>0</v>
      </c>
      <c r="Q333" s="14">
        <v>0</v>
      </c>
      <c r="R333" s="14">
        <v>0</v>
      </c>
      <c r="S333" s="9"/>
    </row>
    <row r="334" s="2" customFormat="1" ht="36" spans="1:19">
      <c r="A334" s="9" t="s">
        <v>2004</v>
      </c>
      <c r="B334" s="9" t="s">
        <v>2095</v>
      </c>
      <c r="C334" s="9" t="s">
        <v>2061</v>
      </c>
      <c r="D334" s="9"/>
      <c r="E334" s="9"/>
      <c r="F334" s="9" t="s">
        <v>2052</v>
      </c>
      <c r="G334" s="9" t="s">
        <v>2098</v>
      </c>
      <c r="H334" s="9" t="s">
        <v>1872</v>
      </c>
      <c r="I334" s="9" t="s">
        <v>1874</v>
      </c>
      <c r="J334" s="9">
        <v>427</v>
      </c>
      <c r="K334" s="9" t="s">
        <v>22</v>
      </c>
      <c r="L334" s="14"/>
      <c r="M334" s="14"/>
      <c r="N334" s="14">
        <v>427</v>
      </c>
      <c r="O334" s="14">
        <v>0</v>
      </c>
      <c r="P334" s="14">
        <v>0</v>
      </c>
      <c r="Q334" s="14">
        <v>0</v>
      </c>
      <c r="R334" s="14">
        <v>0</v>
      </c>
      <c r="S334" s="9"/>
    </row>
    <row r="335" s="2" customFormat="1" ht="24" spans="1:19">
      <c r="A335" s="9" t="s">
        <v>2099</v>
      </c>
      <c r="B335" s="9" t="s">
        <v>2100</v>
      </c>
      <c r="C335" s="9"/>
      <c r="D335" s="9"/>
      <c r="E335" s="9"/>
      <c r="F335" s="9" t="s">
        <v>2101</v>
      </c>
      <c r="G335" s="9" t="s">
        <v>2102</v>
      </c>
      <c r="H335" s="9" t="s">
        <v>1872</v>
      </c>
      <c r="I335" s="19" t="s">
        <v>1875</v>
      </c>
      <c r="J335" s="14">
        <v>8.113</v>
      </c>
      <c r="K335" s="9" t="s">
        <v>22</v>
      </c>
      <c r="L335" s="14"/>
      <c r="M335" s="14"/>
      <c r="N335" s="14">
        <v>8.113</v>
      </c>
      <c r="O335" s="14">
        <v>0</v>
      </c>
      <c r="P335" s="14">
        <v>0</v>
      </c>
      <c r="Q335" s="14">
        <v>0</v>
      </c>
      <c r="R335" s="14">
        <v>0</v>
      </c>
      <c r="S335" s="18"/>
    </row>
    <row r="336" s="2" customFormat="1" ht="24" spans="1:19">
      <c r="A336" s="9" t="s">
        <v>2099</v>
      </c>
      <c r="B336" s="9" t="s">
        <v>2100</v>
      </c>
      <c r="C336" s="9"/>
      <c r="D336" s="9"/>
      <c r="E336" s="9"/>
      <c r="F336" s="9" t="s">
        <v>2101</v>
      </c>
      <c r="G336" s="9" t="s">
        <v>2102</v>
      </c>
      <c r="H336" s="9" t="s">
        <v>1872</v>
      </c>
      <c r="I336" s="19" t="s">
        <v>434</v>
      </c>
      <c r="J336" s="14">
        <v>12.3158</v>
      </c>
      <c r="K336" s="9" t="s">
        <v>22</v>
      </c>
      <c r="L336" s="31"/>
      <c r="M336" s="31"/>
      <c r="N336" s="14">
        <v>12.3158</v>
      </c>
      <c r="O336" s="14">
        <v>0</v>
      </c>
      <c r="P336" s="14">
        <v>0</v>
      </c>
      <c r="Q336" s="14">
        <v>0</v>
      </c>
      <c r="R336" s="14">
        <v>0</v>
      </c>
      <c r="S336" s="15"/>
    </row>
    <row r="337" s="2" customFormat="1" ht="24" spans="1:19">
      <c r="A337" s="9" t="s">
        <v>2099</v>
      </c>
      <c r="B337" s="9" t="s">
        <v>2100</v>
      </c>
      <c r="C337" s="9"/>
      <c r="D337" s="9"/>
      <c r="E337" s="9"/>
      <c r="F337" s="9" t="s">
        <v>2101</v>
      </c>
      <c r="G337" s="9" t="s">
        <v>2102</v>
      </c>
      <c r="H337" s="9" t="s">
        <v>1872</v>
      </c>
      <c r="I337" s="19" t="s">
        <v>129</v>
      </c>
      <c r="J337" s="14">
        <v>6.118</v>
      </c>
      <c r="K337" s="9" t="s">
        <v>22</v>
      </c>
      <c r="L337" s="14"/>
      <c r="M337" s="14"/>
      <c r="N337" s="14">
        <v>6.12</v>
      </c>
      <c r="O337" s="14">
        <v>0</v>
      </c>
      <c r="P337" s="14">
        <v>0</v>
      </c>
      <c r="Q337" s="14">
        <v>0</v>
      </c>
      <c r="R337" s="14">
        <v>0</v>
      </c>
      <c r="S337" s="9"/>
    </row>
    <row r="338" s="2" customFormat="1" ht="24" spans="1:19">
      <c r="A338" s="9" t="s">
        <v>2099</v>
      </c>
      <c r="B338" s="9" t="s">
        <v>2100</v>
      </c>
      <c r="C338" s="9"/>
      <c r="D338" s="9"/>
      <c r="E338" s="9"/>
      <c r="F338" s="9" t="s">
        <v>2101</v>
      </c>
      <c r="G338" s="9" t="s">
        <v>2102</v>
      </c>
      <c r="H338" s="9" t="s">
        <v>1872</v>
      </c>
      <c r="I338" s="19" t="s">
        <v>1235</v>
      </c>
      <c r="J338" s="14">
        <v>5.5195</v>
      </c>
      <c r="K338" s="9" t="s">
        <v>22</v>
      </c>
      <c r="L338" s="14"/>
      <c r="M338" s="14"/>
      <c r="N338" s="14">
        <v>5.5195</v>
      </c>
      <c r="O338" s="14">
        <v>0</v>
      </c>
      <c r="P338" s="14">
        <v>0</v>
      </c>
      <c r="Q338" s="14">
        <v>0</v>
      </c>
      <c r="R338" s="14">
        <v>0</v>
      </c>
      <c r="S338" s="9"/>
    </row>
    <row r="339" s="2" customFormat="1" ht="24" spans="1:19">
      <c r="A339" s="9" t="s">
        <v>2099</v>
      </c>
      <c r="B339" s="9" t="s">
        <v>2100</v>
      </c>
      <c r="C339" s="9"/>
      <c r="D339" s="9"/>
      <c r="E339" s="9"/>
      <c r="F339" s="9" t="s">
        <v>2101</v>
      </c>
      <c r="G339" s="9" t="s">
        <v>2102</v>
      </c>
      <c r="H339" s="9" t="s">
        <v>1872</v>
      </c>
      <c r="I339" s="19" t="s">
        <v>1873</v>
      </c>
      <c r="J339" s="14">
        <v>4.2427</v>
      </c>
      <c r="K339" s="9" t="s">
        <v>22</v>
      </c>
      <c r="L339" s="14"/>
      <c r="M339" s="14"/>
      <c r="N339" s="14">
        <v>4.2427</v>
      </c>
      <c r="O339" s="14">
        <v>0</v>
      </c>
      <c r="P339" s="14">
        <v>0</v>
      </c>
      <c r="Q339" s="14">
        <v>0</v>
      </c>
      <c r="R339" s="14">
        <v>0</v>
      </c>
      <c r="S339" s="9"/>
    </row>
    <row r="340" s="2" customFormat="1" ht="24" spans="1:20">
      <c r="A340" s="9" t="s">
        <v>2099</v>
      </c>
      <c r="B340" s="9" t="s">
        <v>2100</v>
      </c>
      <c r="C340" s="9"/>
      <c r="D340" s="9"/>
      <c r="E340" s="9"/>
      <c r="F340" s="9" t="s">
        <v>2101</v>
      </c>
      <c r="G340" s="9" t="s">
        <v>2102</v>
      </c>
      <c r="H340" s="9" t="s">
        <v>1872</v>
      </c>
      <c r="I340" s="19" t="s">
        <v>1877</v>
      </c>
      <c r="J340" s="14">
        <v>6.4239</v>
      </c>
      <c r="K340" s="9" t="s">
        <v>22</v>
      </c>
      <c r="L340" s="14"/>
      <c r="M340" s="14"/>
      <c r="N340" s="14">
        <v>6.42</v>
      </c>
      <c r="O340" s="14">
        <v>0</v>
      </c>
      <c r="P340" s="14">
        <v>0</v>
      </c>
      <c r="Q340" s="14">
        <v>0</v>
      </c>
      <c r="R340" s="14">
        <v>0</v>
      </c>
      <c r="S340" s="9"/>
      <c r="T340" s="2" t="s">
        <v>2102</v>
      </c>
    </row>
    <row r="341" s="2" customFormat="1" ht="24" spans="1:19">
      <c r="A341" s="9" t="s">
        <v>2099</v>
      </c>
      <c r="B341" s="9" t="s">
        <v>2100</v>
      </c>
      <c r="C341" s="9"/>
      <c r="D341" s="9"/>
      <c r="E341" s="9"/>
      <c r="F341" s="9" t="s">
        <v>2101</v>
      </c>
      <c r="G341" s="10" t="s">
        <v>2102</v>
      </c>
      <c r="H341" s="9" t="s">
        <v>1872</v>
      </c>
      <c r="I341" s="19" t="s">
        <v>1876</v>
      </c>
      <c r="J341" s="14">
        <v>0.2926</v>
      </c>
      <c r="K341" s="9" t="s">
        <v>22</v>
      </c>
      <c r="L341" s="14"/>
      <c r="M341" s="14"/>
      <c r="N341" s="14">
        <v>0.29</v>
      </c>
      <c r="O341" s="14">
        <v>0</v>
      </c>
      <c r="P341" s="14">
        <v>0</v>
      </c>
      <c r="Q341" s="14">
        <v>0</v>
      </c>
      <c r="R341" s="14">
        <v>0</v>
      </c>
      <c r="S341" s="9"/>
    </row>
    <row r="342" s="2" customFormat="1" ht="24" spans="1:19">
      <c r="A342" s="9" t="s">
        <v>2099</v>
      </c>
      <c r="B342" s="9" t="s">
        <v>2100</v>
      </c>
      <c r="C342" s="9"/>
      <c r="D342" s="9"/>
      <c r="E342" s="9"/>
      <c r="F342" s="9" t="s">
        <v>2101</v>
      </c>
      <c r="G342" s="10" t="s">
        <v>2102</v>
      </c>
      <c r="H342" s="9" t="s">
        <v>1872</v>
      </c>
      <c r="I342" s="23" t="s">
        <v>1874</v>
      </c>
      <c r="J342" s="14">
        <v>6.3574</v>
      </c>
      <c r="K342" s="9" t="s">
        <v>22</v>
      </c>
      <c r="L342" s="14"/>
      <c r="M342" s="14"/>
      <c r="N342" s="14">
        <v>6.36</v>
      </c>
      <c r="O342" s="14">
        <v>0</v>
      </c>
      <c r="P342" s="14">
        <v>0</v>
      </c>
      <c r="Q342" s="14">
        <v>0</v>
      </c>
      <c r="R342" s="14">
        <v>0</v>
      </c>
      <c r="S342" s="18"/>
    </row>
    <row r="343" s="2" customFormat="1" ht="36" spans="1:19">
      <c r="A343" s="9" t="s">
        <v>2008</v>
      </c>
      <c r="B343" s="9" t="s">
        <v>2103</v>
      </c>
      <c r="C343" s="9" t="s">
        <v>2104</v>
      </c>
      <c r="D343" s="9"/>
      <c r="E343" s="9"/>
      <c r="F343" s="9" t="s">
        <v>2105</v>
      </c>
      <c r="G343" s="10" t="s">
        <v>2106</v>
      </c>
      <c r="H343" s="11" t="s">
        <v>1872</v>
      </c>
      <c r="I343" s="11" t="s">
        <v>1875</v>
      </c>
      <c r="J343" s="11">
        <v>1805.6</v>
      </c>
      <c r="K343" s="11" t="s">
        <v>22</v>
      </c>
      <c r="L343" s="14"/>
      <c r="M343" s="14"/>
      <c r="N343" s="14">
        <v>1805.6</v>
      </c>
      <c r="O343" s="14">
        <v>1446.916081</v>
      </c>
      <c r="P343" s="14">
        <v>1093.971107</v>
      </c>
      <c r="Q343" s="14">
        <v>352.944974</v>
      </c>
      <c r="R343" s="14">
        <v>0</v>
      </c>
      <c r="S343" s="18"/>
    </row>
    <row r="344" s="2" customFormat="1" ht="36" spans="1:19">
      <c r="A344" s="9" t="s">
        <v>2008</v>
      </c>
      <c r="B344" s="9" t="s">
        <v>2103</v>
      </c>
      <c r="C344" s="9" t="s">
        <v>2104</v>
      </c>
      <c r="D344" s="9"/>
      <c r="E344" s="9"/>
      <c r="F344" s="9" t="s">
        <v>2105</v>
      </c>
      <c r="G344" s="10" t="s">
        <v>2106</v>
      </c>
      <c r="H344" s="11" t="s">
        <v>1872</v>
      </c>
      <c r="I344" s="11" t="s">
        <v>434</v>
      </c>
      <c r="J344" s="11">
        <v>2740.96</v>
      </c>
      <c r="K344" s="11" t="s">
        <v>22</v>
      </c>
      <c r="L344" s="14"/>
      <c r="M344" s="14"/>
      <c r="N344" s="14">
        <v>2740.96</v>
      </c>
      <c r="O344" s="14">
        <v>2740.96</v>
      </c>
      <c r="P344" s="14">
        <v>2740.96</v>
      </c>
      <c r="Q344" s="14">
        <v>0</v>
      </c>
      <c r="R344" s="14">
        <v>0</v>
      </c>
      <c r="S344" s="9"/>
    </row>
    <row r="345" s="2" customFormat="1" ht="36" spans="1:19">
      <c r="A345" s="9" t="s">
        <v>2008</v>
      </c>
      <c r="B345" s="9" t="s">
        <v>2103</v>
      </c>
      <c r="C345" s="9" t="s">
        <v>2104</v>
      </c>
      <c r="D345" s="9"/>
      <c r="E345" s="9"/>
      <c r="F345" s="9" t="s">
        <v>2105</v>
      </c>
      <c r="G345" s="10" t="s">
        <v>2106</v>
      </c>
      <c r="H345" s="11" t="s">
        <v>1872</v>
      </c>
      <c r="I345" s="11" t="s">
        <v>129</v>
      </c>
      <c r="J345" s="11">
        <v>1361.6</v>
      </c>
      <c r="K345" s="11" t="s">
        <v>22</v>
      </c>
      <c r="L345" s="14"/>
      <c r="M345" s="14"/>
      <c r="N345" s="14">
        <v>1361.6</v>
      </c>
      <c r="O345" s="14">
        <v>980.951187</v>
      </c>
      <c r="P345" s="14">
        <v>84.292</v>
      </c>
      <c r="Q345" s="14">
        <v>896.659187</v>
      </c>
      <c r="R345" s="14">
        <v>0</v>
      </c>
      <c r="S345" s="9"/>
    </row>
    <row r="346" s="2" customFormat="1" ht="36" spans="1:19">
      <c r="A346" s="9" t="s">
        <v>2008</v>
      </c>
      <c r="B346" s="9" t="s">
        <v>2103</v>
      </c>
      <c r="C346" s="9" t="s">
        <v>2104</v>
      </c>
      <c r="D346" s="9"/>
      <c r="E346" s="9"/>
      <c r="F346" s="9" t="s">
        <v>2105</v>
      </c>
      <c r="G346" s="10" t="s">
        <v>2106</v>
      </c>
      <c r="H346" s="11" t="s">
        <v>1872</v>
      </c>
      <c r="I346" s="11" t="s">
        <v>1235</v>
      </c>
      <c r="J346" s="11">
        <v>1228.4</v>
      </c>
      <c r="K346" s="11" t="s">
        <v>22</v>
      </c>
      <c r="L346" s="14"/>
      <c r="M346" s="14"/>
      <c r="N346" s="14">
        <v>1228.4</v>
      </c>
      <c r="O346" s="14">
        <v>1028.027702</v>
      </c>
      <c r="P346" s="14">
        <v>0</v>
      </c>
      <c r="Q346" s="14">
        <v>1028.027702</v>
      </c>
      <c r="R346" s="14">
        <v>0</v>
      </c>
      <c r="S346" s="9"/>
    </row>
    <row r="347" s="2" customFormat="1" ht="36" spans="1:19">
      <c r="A347" s="9" t="s">
        <v>2008</v>
      </c>
      <c r="B347" s="9" t="s">
        <v>2103</v>
      </c>
      <c r="C347" s="9" t="s">
        <v>2104</v>
      </c>
      <c r="D347" s="9"/>
      <c r="E347" s="9"/>
      <c r="F347" s="9" t="s">
        <v>2105</v>
      </c>
      <c r="G347" s="10" t="s">
        <v>2106</v>
      </c>
      <c r="H347" s="11" t="s">
        <v>1872</v>
      </c>
      <c r="I347" s="11" t="s">
        <v>1873</v>
      </c>
      <c r="J347" s="11">
        <v>944.24</v>
      </c>
      <c r="K347" s="11" t="s">
        <v>22</v>
      </c>
      <c r="L347" s="14"/>
      <c r="M347" s="14"/>
      <c r="N347" s="14">
        <v>944.24</v>
      </c>
      <c r="O347" s="14">
        <v>736.244911</v>
      </c>
      <c r="P347" s="14">
        <v>736.244911</v>
      </c>
      <c r="Q347" s="14">
        <v>0</v>
      </c>
      <c r="R347" s="14">
        <v>0</v>
      </c>
      <c r="S347" s="9"/>
    </row>
    <row r="348" s="2" customFormat="1" ht="36" spans="1:20">
      <c r="A348" s="9" t="s">
        <v>2008</v>
      </c>
      <c r="B348" s="9" t="s">
        <v>2103</v>
      </c>
      <c r="C348" s="9" t="s">
        <v>2104</v>
      </c>
      <c r="D348" s="9"/>
      <c r="E348" s="9"/>
      <c r="F348" s="9" t="s">
        <v>2105</v>
      </c>
      <c r="G348" s="10" t="s">
        <v>2106</v>
      </c>
      <c r="H348" s="11" t="s">
        <v>1872</v>
      </c>
      <c r="I348" s="11" t="s">
        <v>1877</v>
      </c>
      <c r="J348" s="11">
        <v>1429.68</v>
      </c>
      <c r="K348" s="11" t="s">
        <v>22</v>
      </c>
      <c r="L348" s="14"/>
      <c r="M348" s="14"/>
      <c r="N348" s="14">
        <v>1429.68</v>
      </c>
      <c r="O348" s="14">
        <v>1426.118</v>
      </c>
      <c r="P348" s="14">
        <v>1378.408</v>
      </c>
      <c r="Q348" s="14">
        <v>47.71</v>
      </c>
      <c r="R348" s="14">
        <v>0</v>
      </c>
      <c r="S348" s="9"/>
      <c r="T348" s="2" t="s">
        <v>2106</v>
      </c>
    </row>
    <row r="349" s="2" customFormat="1" ht="36" spans="1:19">
      <c r="A349" s="9" t="s">
        <v>2008</v>
      </c>
      <c r="B349" s="9" t="s">
        <v>2103</v>
      </c>
      <c r="C349" s="9" t="s">
        <v>2104</v>
      </c>
      <c r="D349" s="9"/>
      <c r="E349" s="9"/>
      <c r="F349" s="9" t="s">
        <v>2105</v>
      </c>
      <c r="G349" s="10" t="s">
        <v>2106</v>
      </c>
      <c r="H349" s="11" t="s">
        <v>1872</v>
      </c>
      <c r="I349" s="11" t="s">
        <v>1876</v>
      </c>
      <c r="J349" s="11">
        <v>65.12</v>
      </c>
      <c r="K349" s="11" t="s">
        <v>22</v>
      </c>
      <c r="L349" s="14"/>
      <c r="M349" s="14"/>
      <c r="N349" s="14">
        <v>65.12</v>
      </c>
      <c r="O349" s="14">
        <v>65.12</v>
      </c>
      <c r="P349" s="14">
        <v>0</v>
      </c>
      <c r="Q349" s="14">
        <v>65.12</v>
      </c>
      <c r="R349" s="14">
        <v>0</v>
      </c>
      <c r="S349" s="9"/>
    </row>
    <row r="350" s="2" customFormat="1" ht="36" spans="1:19">
      <c r="A350" s="9" t="s">
        <v>2008</v>
      </c>
      <c r="B350" s="9" t="s">
        <v>2103</v>
      </c>
      <c r="C350" s="9" t="s">
        <v>2104</v>
      </c>
      <c r="D350" s="9"/>
      <c r="E350" s="9"/>
      <c r="F350" s="9" t="s">
        <v>2105</v>
      </c>
      <c r="G350" s="10" t="s">
        <v>2106</v>
      </c>
      <c r="H350" s="11" t="s">
        <v>1872</v>
      </c>
      <c r="I350" s="11" t="s">
        <v>1874</v>
      </c>
      <c r="J350" s="11">
        <v>1414.88</v>
      </c>
      <c r="K350" s="11" t="s">
        <v>22</v>
      </c>
      <c r="L350" s="14"/>
      <c r="M350" s="14"/>
      <c r="N350" s="14">
        <v>1414.88</v>
      </c>
      <c r="O350" s="14">
        <v>1367.143229</v>
      </c>
      <c r="P350" s="14">
        <v>0</v>
      </c>
      <c r="Q350" s="14">
        <v>1367.143229</v>
      </c>
      <c r="R350" s="14">
        <v>0</v>
      </c>
      <c r="S350" s="9"/>
    </row>
    <row r="351" s="2" customFormat="1" ht="36" spans="1:19">
      <c r="A351" s="9" t="s">
        <v>2008</v>
      </c>
      <c r="B351" s="9" t="s">
        <v>2103</v>
      </c>
      <c r="C351" s="9" t="s">
        <v>2104</v>
      </c>
      <c r="D351" s="9"/>
      <c r="E351" s="9"/>
      <c r="F351" s="9"/>
      <c r="G351" s="10" t="s">
        <v>2107</v>
      </c>
      <c r="H351" s="11" t="s">
        <v>1872</v>
      </c>
      <c r="I351" s="11" t="s">
        <v>1875</v>
      </c>
      <c r="J351" s="11">
        <v>39.25</v>
      </c>
      <c r="K351" s="11" t="s">
        <v>22</v>
      </c>
      <c r="L351" s="14"/>
      <c r="M351" s="14"/>
      <c r="N351" s="14">
        <v>39.25</v>
      </c>
      <c r="O351" s="14">
        <v>0</v>
      </c>
      <c r="P351" s="14">
        <v>0</v>
      </c>
      <c r="Q351" s="14">
        <v>0</v>
      </c>
      <c r="R351" s="14">
        <v>0</v>
      </c>
      <c r="S351" s="18"/>
    </row>
    <row r="352" s="2" customFormat="1" ht="36" spans="1:19">
      <c r="A352" s="9" t="s">
        <v>2008</v>
      </c>
      <c r="B352" s="9" t="s">
        <v>2103</v>
      </c>
      <c r="C352" s="9" t="s">
        <v>2104</v>
      </c>
      <c r="D352" s="9"/>
      <c r="E352" s="9"/>
      <c r="F352" s="9"/>
      <c r="G352" s="10" t="s">
        <v>2107</v>
      </c>
      <c r="H352" s="11" t="s">
        <v>1872</v>
      </c>
      <c r="I352" s="11" t="s">
        <v>434</v>
      </c>
      <c r="J352" s="11">
        <v>59.58</v>
      </c>
      <c r="K352" s="11" t="s">
        <v>22</v>
      </c>
      <c r="L352" s="14"/>
      <c r="M352" s="14"/>
      <c r="N352" s="14">
        <v>59.58</v>
      </c>
      <c r="O352" s="14">
        <v>0</v>
      </c>
      <c r="P352" s="14">
        <v>0</v>
      </c>
      <c r="Q352" s="14">
        <v>0</v>
      </c>
      <c r="R352" s="14">
        <v>0</v>
      </c>
      <c r="S352" s="9"/>
    </row>
    <row r="353" s="2" customFormat="1" ht="36" spans="1:19">
      <c r="A353" s="9" t="s">
        <v>2008</v>
      </c>
      <c r="B353" s="9" t="s">
        <v>2103</v>
      </c>
      <c r="C353" s="9" t="s">
        <v>2104</v>
      </c>
      <c r="D353" s="9"/>
      <c r="E353" s="9"/>
      <c r="F353" s="9"/>
      <c r="G353" s="10" t="s">
        <v>2107</v>
      </c>
      <c r="H353" s="11" t="s">
        <v>1872</v>
      </c>
      <c r="I353" s="11" t="s">
        <v>129</v>
      </c>
      <c r="J353" s="11">
        <v>29.6</v>
      </c>
      <c r="K353" s="11" t="s">
        <v>22</v>
      </c>
      <c r="L353" s="14"/>
      <c r="M353" s="14"/>
      <c r="N353" s="14">
        <v>29.6</v>
      </c>
      <c r="O353" s="14">
        <v>0</v>
      </c>
      <c r="P353" s="14">
        <v>0</v>
      </c>
      <c r="Q353" s="14">
        <v>0</v>
      </c>
      <c r="R353" s="14">
        <v>0</v>
      </c>
      <c r="S353" s="9"/>
    </row>
    <row r="354" s="2" customFormat="1" ht="36" spans="1:19">
      <c r="A354" s="9" t="s">
        <v>2008</v>
      </c>
      <c r="B354" s="9" t="s">
        <v>2103</v>
      </c>
      <c r="C354" s="9" t="s">
        <v>2104</v>
      </c>
      <c r="D354" s="9"/>
      <c r="E354" s="9"/>
      <c r="F354" s="9"/>
      <c r="G354" s="10" t="s">
        <v>2107</v>
      </c>
      <c r="H354" s="11" t="s">
        <v>1872</v>
      </c>
      <c r="I354" s="11" t="s">
        <v>1235</v>
      </c>
      <c r="J354" s="11">
        <v>26.7</v>
      </c>
      <c r="K354" s="11" t="s">
        <v>22</v>
      </c>
      <c r="L354" s="14"/>
      <c r="M354" s="14"/>
      <c r="N354" s="14">
        <v>26.7</v>
      </c>
      <c r="O354" s="14">
        <v>0</v>
      </c>
      <c r="P354" s="14">
        <v>0</v>
      </c>
      <c r="Q354" s="14">
        <v>0</v>
      </c>
      <c r="R354" s="14">
        <v>0</v>
      </c>
      <c r="S354" s="9"/>
    </row>
    <row r="355" s="2" customFormat="1" ht="36" spans="1:19">
      <c r="A355" s="9" t="s">
        <v>2008</v>
      </c>
      <c r="B355" s="9" t="s">
        <v>2103</v>
      </c>
      <c r="C355" s="9" t="s">
        <v>2104</v>
      </c>
      <c r="D355" s="9"/>
      <c r="E355" s="9"/>
      <c r="F355" s="9"/>
      <c r="G355" s="10" t="s">
        <v>2107</v>
      </c>
      <c r="H355" s="11" t="s">
        <v>1872</v>
      </c>
      <c r="I355" s="11" t="s">
        <v>1873</v>
      </c>
      <c r="J355" s="11">
        <v>20.52</v>
      </c>
      <c r="K355" s="11" t="s">
        <v>22</v>
      </c>
      <c r="L355" s="14"/>
      <c r="M355" s="14"/>
      <c r="N355" s="14">
        <v>0</v>
      </c>
      <c r="O355" s="14">
        <v>0</v>
      </c>
      <c r="P355" s="14">
        <v>0</v>
      </c>
      <c r="Q355" s="14">
        <v>0</v>
      </c>
      <c r="R355" s="14">
        <v>0</v>
      </c>
      <c r="S355" s="9"/>
    </row>
    <row r="356" s="2" customFormat="1" ht="36" spans="1:20">
      <c r="A356" s="9" t="s">
        <v>2008</v>
      </c>
      <c r="B356" s="9" t="s">
        <v>2103</v>
      </c>
      <c r="C356" s="9" t="s">
        <v>2104</v>
      </c>
      <c r="D356" s="9"/>
      <c r="E356" s="9"/>
      <c r="F356" s="9"/>
      <c r="G356" s="10" t="s">
        <v>2107</v>
      </c>
      <c r="H356" s="11" t="s">
        <v>1872</v>
      </c>
      <c r="I356" s="11" t="s">
        <v>1877</v>
      </c>
      <c r="J356" s="11">
        <v>31.07</v>
      </c>
      <c r="K356" s="11" t="s">
        <v>22</v>
      </c>
      <c r="L356" s="14"/>
      <c r="M356" s="14"/>
      <c r="N356" s="14">
        <v>31.07</v>
      </c>
      <c r="O356" s="14">
        <v>0</v>
      </c>
      <c r="P356" s="14">
        <v>0</v>
      </c>
      <c r="Q356" s="14">
        <v>0</v>
      </c>
      <c r="R356" s="14">
        <v>0</v>
      </c>
      <c r="S356" s="9"/>
      <c r="T356" s="2" t="s">
        <v>2107</v>
      </c>
    </row>
    <row r="357" s="2" customFormat="1" ht="36" spans="1:19">
      <c r="A357" s="9" t="s">
        <v>2008</v>
      </c>
      <c r="B357" s="9" t="s">
        <v>2103</v>
      </c>
      <c r="C357" s="9" t="s">
        <v>2104</v>
      </c>
      <c r="D357" s="9"/>
      <c r="E357" s="9"/>
      <c r="F357" s="9"/>
      <c r="G357" s="10" t="s">
        <v>2107</v>
      </c>
      <c r="H357" s="11" t="s">
        <v>1872</v>
      </c>
      <c r="I357" s="11" t="s">
        <v>1876</v>
      </c>
      <c r="J357" s="11">
        <v>1.42</v>
      </c>
      <c r="K357" s="11" t="s">
        <v>22</v>
      </c>
      <c r="L357" s="14"/>
      <c r="M357" s="14"/>
      <c r="N357" s="14">
        <v>1.42</v>
      </c>
      <c r="O357" s="14">
        <v>0</v>
      </c>
      <c r="P357" s="14">
        <v>0</v>
      </c>
      <c r="Q357" s="14">
        <v>0</v>
      </c>
      <c r="R357" s="14">
        <v>0</v>
      </c>
      <c r="S357" s="9"/>
    </row>
    <row r="358" s="2" customFormat="1" ht="36" spans="1:19">
      <c r="A358" s="9" t="s">
        <v>2008</v>
      </c>
      <c r="B358" s="9" t="s">
        <v>2103</v>
      </c>
      <c r="C358" s="9" t="s">
        <v>2104</v>
      </c>
      <c r="D358" s="9"/>
      <c r="E358" s="9"/>
      <c r="F358" s="9"/>
      <c r="G358" s="10" t="s">
        <v>2107</v>
      </c>
      <c r="H358" s="11" t="s">
        <v>1872</v>
      </c>
      <c r="I358" s="11" t="s">
        <v>1874</v>
      </c>
      <c r="J358" s="11">
        <v>30.75</v>
      </c>
      <c r="K358" s="11" t="s">
        <v>22</v>
      </c>
      <c r="L358" s="14"/>
      <c r="M358" s="14"/>
      <c r="N358" s="14">
        <v>30.75</v>
      </c>
      <c r="O358" s="14">
        <v>0</v>
      </c>
      <c r="P358" s="14">
        <v>0</v>
      </c>
      <c r="Q358" s="14">
        <v>0</v>
      </c>
      <c r="R358" s="14">
        <v>0</v>
      </c>
      <c r="S358" s="9"/>
    </row>
    <row r="359" s="2" customFormat="1" ht="36" spans="1:19">
      <c r="A359" s="9" t="s">
        <v>2016</v>
      </c>
      <c r="B359" s="9" t="s">
        <v>1962</v>
      </c>
      <c r="C359" s="9" t="s">
        <v>2108</v>
      </c>
      <c r="D359" s="9"/>
      <c r="E359" s="9"/>
      <c r="F359" s="9" t="s">
        <v>2109</v>
      </c>
      <c r="G359" s="9" t="s">
        <v>2110</v>
      </c>
      <c r="H359" s="9" t="s">
        <v>1872</v>
      </c>
      <c r="I359" s="9" t="s">
        <v>1875</v>
      </c>
      <c r="J359" s="9">
        <v>6891</v>
      </c>
      <c r="K359" s="15" t="s">
        <v>22</v>
      </c>
      <c r="L359" s="14"/>
      <c r="M359" s="14"/>
      <c r="N359" s="14">
        <v>6891</v>
      </c>
      <c r="O359" s="14">
        <v>5776.746151</v>
      </c>
      <c r="P359" s="14">
        <v>3092.972466</v>
      </c>
      <c r="Q359" s="14">
        <v>2683.773685</v>
      </c>
      <c r="R359" s="14">
        <v>0</v>
      </c>
      <c r="S359" s="9"/>
    </row>
    <row r="360" s="2" customFormat="1" ht="36" spans="1:19">
      <c r="A360" s="9" t="s">
        <v>2016</v>
      </c>
      <c r="B360" s="9" t="s">
        <v>1962</v>
      </c>
      <c r="C360" s="9" t="s">
        <v>2108</v>
      </c>
      <c r="D360" s="9"/>
      <c r="E360" s="9"/>
      <c r="F360" s="9" t="s">
        <v>2109</v>
      </c>
      <c r="G360" s="9" t="s">
        <v>2110</v>
      </c>
      <c r="H360" s="9" t="s">
        <v>1872</v>
      </c>
      <c r="I360" s="9" t="s">
        <v>434</v>
      </c>
      <c r="J360" s="9">
        <v>10455</v>
      </c>
      <c r="K360" s="15" t="s">
        <v>22</v>
      </c>
      <c r="L360" s="14"/>
      <c r="M360" s="14"/>
      <c r="N360" s="14">
        <v>1260.365</v>
      </c>
      <c r="O360" s="14">
        <v>1105.817432</v>
      </c>
      <c r="P360" s="14">
        <v>806.817432</v>
      </c>
      <c r="Q360" s="14">
        <v>299</v>
      </c>
      <c r="R360" s="14">
        <v>0</v>
      </c>
      <c r="S360" s="9"/>
    </row>
    <row r="361" s="2" customFormat="1" ht="36" spans="1:19">
      <c r="A361" s="9" t="s">
        <v>2016</v>
      </c>
      <c r="B361" s="9" t="s">
        <v>1962</v>
      </c>
      <c r="C361" s="9" t="s">
        <v>2108</v>
      </c>
      <c r="D361" s="9"/>
      <c r="E361" s="9"/>
      <c r="F361" s="9" t="s">
        <v>2109</v>
      </c>
      <c r="G361" s="9" t="s">
        <v>2110</v>
      </c>
      <c r="H361" s="9" t="s">
        <v>1872</v>
      </c>
      <c r="I361" s="9" t="s">
        <v>129</v>
      </c>
      <c r="J361" s="9">
        <v>5199</v>
      </c>
      <c r="K361" s="15" t="s">
        <v>22</v>
      </c>
      <c r="L361" s="14"/>
      <c r="M361" s="14"/>
      <c r="N361" s="14">
        <v>2978.85</v>
      </c>
      <c r="O361" s="14">
        <v>406.5</v>
      </c>
      <c r="P361" s="14">
        <v>406.5</v>
      </c>
      <c r="Q361" s="14">
        <v>0</v>
      </c>
      <c r="R361" s="14">
        <v>0</v>
      </c>
      <c r="S361" s="9"/>
    </row>
    <row r="362" s="2" customFormat="1" ht="36" spans="1:19">
      <c r="A362" s="9" t="s">
        <v>2016</v>
      </c>
      <c r="B362" s="9" t="s">
        <v>1962</v>
      </c>
      <c r="C362" s="9" t="s">
        <v>2108</v>
      </c>
      <c r="D362" s="9"/>
      <c r="E362" s="9"/>
      <c r="F362" s="9" t="s">
        <v>2109</v>
      </c>
      <c r="G362" s="9" t="s">
        <v>2110</v>
      </c>
      <c r="H362" s="9" t="s">
        <v>1872</v>
      </c>
      <c r="I362" s="9" t="s">
        <v>1235</v>
      </c>
      <c r="J362" s="9">
        <v>4691</v>
      </c>
      <c r="K362" s="15" t="s">
        <v>22</v>
      </c>
      <c r="L362" s="14"/>
      <c r="M362" s="14"/>
      <c r="N362" s="14">
        <v>3066.05</v>
      </c>
      <c r="O362" s="14">
        <v>2859.205316</v>
      </c>
      <c r="P362" s="14">
        <v>2859.205316</v>
      </c>
      <c r="Q362" s="14">
        <v>0</v>
      </c>
      <c r="R362" s="14">
        <v>0</v>
      </c>
      <c r="S362" s="18"/>
    </row>
    <row r="363" s="2" customFormat="1" ht="36" spans="1:19">
      <c r="A363" s="9" t="s">
        <v>2016</v>
      </c>
      <c r="B363" s="9" t="s">
        <v>1962</v>
      </c>
      <c r="C363" s="9" t="s">
        <v>2108</v>
      </c>
      <c r="D363" s="9"/>
      <c r="E363" s="9"/>
      <c r="F363" s="9" t="s">
        <v>2109</v>
      </c>
      <c r="G363" s="9" t="s">
        <v>2110</v>
      </c>
      <c r="H363" s="9" t="s">
        <v>1872</v>
      </c>
      <c r="I363" s="9" t="s">
        <v>1873</v>
      </c>
      <c r="J363" s="9">
        <v>3607</v>
      </c>
      <c r="K363" s="15" t="s">
        <v>22</v>
      </c>
      <c r="L363" s="14"/>
      <c r="M363" s="14"/>
      <c r="N363" s="14">
        <v>2915</v>
      </c>
      <c r="O363" s="14">
        <v>1940.54863</v>
      </c>
      <c r="P363" s="14">
        <v>1940.54863</v>
      </c>
      <c r="Q363" s="14">
        <v>0</v>
      </c>
      <c r="R363" s="14">
        <v>0</v>
      </c>
      <c r="S363" s="9"/>
    </row>
    <row r="364" s="2" customFormat="1" ht="36" spans="1:20">
      <c r="A364" s="9" t="s">
        <v>2016</v>
      </c>
      <c r="B364" s="9" t="s">
        <v>1962</v>
      </c>
      <c r="C364" s="9" t="s">
        <v>2108</v>
      </c>
      <c r="D364" s="9"/>
      <c r="E364" s="9"/>
      <c r="F364" s="9" t="s">
        <v>2109</v>
      </c>
      <c r="G364" s="9" t="s">
        <v>2110</v>
      </c>
      <c r="H364" s="9" t="s">
        <v>1872</v>
      </c>
      <c r="I364" s="9" t="s">
        <v>1877</v>
      </c>
      <c r="J364" s="9">
        <v>5975</v>
      </c>
      <c r="K364" s="15" t="s">
        <v>22</v>
      </c>
      <c r="L364" s="14"/>
      <c r="M364" s="14"/>
      <c r="N364" s="14">
        <v>4702.030454</v>
      </c>
      <c r="O364" s="14">
        <v>4175.816394</v>
      </c>
      <c r="P364" s="14">
        <v>4175.816394</v>
      </c>
      <c r="Q364" s="14">
        <v>0</v>
      </c>
      <c r="R364" s="14">
        <v>0</v>
      </c>
      <c r="S364" s="9"/>
      <c r="T364" s="2" t="s">
        <v>2110</v>
      </c>
    </row>
    <row r="365" s="2" customFormat="1" ht="36" spans="1:19">
      <c r="A365" s="9" t="s">
        <v>2016</v>
      </c>
      <c r="B365" s="9" t="s">
        <v>1962</v>
      </c>
      <c r="C365" s="9" t="s">
        <v>2108</v>
      </c>
      <c r="D365" s="9"/>
      <c r="E365" s="9"/>
      <c r="F365" s="9" t="s">
        <v>2109</v>
      </c>
      <c r="G365" s="9" t="s">
        <v>2110</v>
      </c>
      <c r="H365" s="9" t="s">
        <v>1872</v>
      </c>
      <c r="I365" s="9" t="s">
        <v>1876</v>
      </c>
      <c r="J365" s="9">
        <v>10</v>
      </c>
      <c r="K365" s="15" t="s">
        <v>22</v>
      </c>
      <c r="L365" s="14"/>
      <c r="M365" s="14"/>
      <c r="N365" s="14">
        <v>176.5</v>
      </c>
      <c r="O365" s="14">
        <v>149.307271</v>
      </c>
      <c r="P365" s="14">
        <v>0</v>
      </c>
      <c r="Q365" s="14">
        <v>149.307271</v>
      </c>
      <c r="R365" s="14">
        <v>0</v>
      </c>
      <c r="S365" s="9"/>
    </row>
    <row r="366" s="2" customFormat="1" ht="36" spans="1:19">
      <c r="A366" s="9" t="s">
        <v>2016</v>
      </c>
      <c r="B366" s="9" t="s">
        <v>1962</v>
      </c>
      <c r="C366" s="9" t="s">
        <v>2108</v>
      </c>
      <c r="D366" s="9"/>
      <c r="E366" s="9"/>
      <c r="F366" s="9" t="s">
        <v>2109</v>
      </c>
      <c r="G366" s="9" t="s">
        <v>2110</v>
      </c>
      <c r="H366" s="9" t="s">
        <v>1872</v>
      </c>
      <c r="I366" s="9" t="s">
        <v>1874</v>
      </c>
      <c r="J366" s="9">
        <v>5402</v>
      </c>
      <c r="K366" s="15" t="s">
        <v>22</v>
      </c>
      <c r="L366" s="14"/>
      <c r="M366" s="14"/>
      <c r="N366" s="14">
        <v>4723.7</v>
      </c>
      <c r="O366" s="14">
        <v>4712.803414</v>
      </c>
      <c r="P366" s="14">
        <v>0</v>
      </c>
      <c r="Q366" s="14">
        <v>0</v>
      </c>
      <c r="R366" s="14">
        <v>4712.803414</v>
      </c>
      <c r="S366" s="9"/>
    </row>
    <row r="367" s="2" customFormat="1" ht="26" customHeight="1" spans="1:19">
      <c r="A367" s="9"/>
      <c r="B367" s="9" t="s">
        <v>2111</v>
      </c>
      <c r="C367" s="9"/>
      <c r="D367" s="9"/>
      <c r="E367" s="9"/>
      <c r="F367" s="9"/>
      <c r="G367" s="36" t="s">
        <v>2112</v>
      </c>
      <c r="H367" s="9" t="s">
        <v>1872</v>
      </c>
      <c r="I367" s="11" t="s">
        <v>129</v>
      </c>
      <c r="J367" s="9"/>
      <c r="K367" s="9" t="s">
        <v>25</v>
      </c>
      <c r="L367" s="14"/>
      <c r="M367" s="14"/>
      <c r="N367" s="14">
        <v>899.749622</v>
      </c>
      <c r="O367" s="14">
        <v>329.1163</v>
      </c>
      <c r="P367" s="14">
        <v>329.1163</v>
      </c>
      <c r="Q367" s="14">
        <v>0</v>
      </c>
      <c r="R367" s="14">
        <v>0</v>
      </c>
      <c r="S367" s="9"/>
    </row>
    <row r="368" s="2" customFormat="1" ht="26" customHeight="1" spans="1:19">
      <c r="A368" s="9"/>
      <c r="B368" s="9" t="s">
        <v>2111</v>
      </c>
      <c r="C368" s="9"/>
      <c r="D368" s="9"/>
      <c r="E368" s="9"/>
      <c r="F368" s="9"/>
      <c r="G368" s="9" t="s">
        <v>2113</v>
      </c>
      <c r="H368" s="9" t="s">
        <v>1872</v>
      </c>
      <c r="I368" s="11" t="s">
        <v>434</v>
      </c>
      <c r="J368" s="9"/>
      <c r="K368" s="9" t="s">
        <v>25</v>
      </c>
      <c r="L368" s="14"/>
      <c r="M368" s="14"/>
      <c r="N368" s="14">
        <v>309</v>
      </c>
      <c r="O368" s="14">
        <v>309</v>
      </c>
      <c r="P368" s="14">
        <v>309</v>
      </c>
      <c r="Q368" s="14">
        <v>0</v>
      </c>
      <c r="R368" s="14">
        <v>0</v>
      </c>
      <c r="S368" s="9"/>
    </row>
    <row r="369" s="2" customFormat="1" ht="26" customHeight="1" spans="1:19">
      <c r="A369" s="9"/>
      <c r="B369" s="9" t="s">
        <v>2111</v>
      </c>
      <c r="C369" s="9"/>
      <c r="D369" s="9"/>
      <c r="E369" s="9"/>
      <c r="F369" s="9"/>
      <c r="G369" s="9" t="s">
        <v>2114</v>
      </c>
      <c r="H369" s="9" t="s">
        <v>1872</v>
      </c>
      <c r="I369" s="11" t="s">
        <v>1874</v>
      </c>
      <c r="J369" s="9"/>
      <c r="K369" s="9" t="s">
        <v>25</v>
      </c>
      <c r="L369" s="14"/>
      <c r="M369" s="14"/>
      <c r="N369" s="14">
        <v>2127.245123</v>
      </c>
      <c r="O369" s="14">
        <v>2127.245123</v>
      </c>
      <c r="P369" s="14">
        <v>0</v>
      </c>
      <c r="Q369" s="14">
        <v>1763.347316</v>
      </c>
      <c r="R369" s="14">
        <v>363.897807</v>
      </c>
      <c r="S369" s="9"/>
    </row>
    <row r="370" s="2" customFormat="1" ht="26" customHeight="1" spans="1:19">
      <c r="A370" s="9"/>
      <c r="B370" s="9" t="s">
        <v>2111</v>
      </c>
      <c r="C370" s="9"/>
      <c r="D370" s="9"/>
      <c r="E370" s="9"/>
      <c r="F370" s="9"/>
      <c r="G370" s="37" t="s">
        <v>2115</v>
      </c>
      <c r="H370" s="9" t="s">
        <v>1872</v>
      </c>
      <c r="I370" s="11" t="s">
        <v>1873</v>
      </c>
      <c r="J370" s="9"/>
      <c r="K370" s="9" t="s">
        <v>25</v>
      </c>
      <c r="L370" s="14"/>
      <c r="M370" s="14"/>
      <c r="N370" s="14">
        <v>41.666435</v>
      </c>
      <c r="O370" s="14">
        <v>41.666435</v>
      </c>
      <c r="P370" s="14">
        <v>41.666435</v>
      </c>
      <c r="Q370" s="14">
        <v>0</v>
      </c>
      <c r="R370" s="14">
        <v>0</v>
      </c>
      <c r="S370" s="9"/>
    </row>
    <row r="371" s="2" customFormat="1" ht="25" customHeight="1" spans="1:19">
      <c r="A371" s="9"/>
      <c r="B371" s="9" t="s">
        <v>2111</v>
      </c>
      <c r="C371" s="9"/>
      <c r="D371" s="9"/>
      <c r="E371" s="9"/>
      <c r="F371" s="9"/>
      <c r="G371" s="37" t="s">
        <v>2116</v>
      </c>
      <c r="H371" s="9" t="s">
        <v>1872</v>
      </c>
      <c r="I371" s="11" t="s">
        <v>1235</v>
      </c>
      <c r="J371" s="9"/>
      <c r="K371" s="9" t="s">
        <v>25</v>
      </c>
      <c r="L371" s="14"/>
      <c r="M371" s="14"/>
      <c r="N371" s="14">
        <v>398.747207</v>
      </c>
      <c r="O371" s="14">
        <v>398.747207</v>
      </c>
      <c r="P371" s="14">
        <v>398.747207</v>
      </c>
      <c r="Q371" s="14">
        <v>0</v>
      </c>
      <c r="R371" s="14">
        <v>0</v>
      </c>
      <c r="S371" s="9"/>
    </row>
  </sheetData>
  <mergeCells count="17">
    <mergeCell ref="A1:B1"/>
    <mergeCell ref="A2:S2"/>
    <mergeCell ref="C3:E3"/>
    <mergeCell ref="P3:R3"/>
    <mergeCell ref="A3:A4"/>
    <mergeCell ref="B3:B4"/>
    <mergeCell ref="F3:F4"/>
    <mergeCell ref="G3:G4"/>
    <mergeCell ref="H3:H4"/>
    <mergeCell ref="I3:I4"/>
    <mergeCell ref="J3:J4"/>
    <mergeCell ref="K3:K4"/>
    <mergeCell ref="L3:L4"/>
    <mergeCell ref="M3:M4"/>
    <mergeCell ref="N3:N4"/>
    <mergeCell ref="O3:O4"/>
    <mergeCell ref="S3:S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A8" sqref="A8"/>
    </sheetView>
  </sheetViews>
  <sheetFormatPr defaultColWidth="9" defaultRowHeight="13.5" outlineLevelCol="2"/>
  <cols>
    <col min="1" max="1" width="57.7583333333333" customWidth="1"/>
    <col min="2" max="2" width="48.3833333333333" customWidth="1"/>
    <col min="3" max="3" width="28.125" customWidth="1"/>
  </cols>
  <sheetData>
    <row r="1" ht="30" customHeight="1" spans="1:3">
      <c r="A1" s="1" t="s">
        <v>22</v>
      </c>
      <c r="B1" s="1" t="s">
        <v>23</v>
      </c>
      <c r="C1" s="1" t="s">
        <v>2117</v>
      </c>
    </row>
    <row r="2" spans="1:3">
      <c r="A2" t="s">
        <v>34</v>
      </c>
      <c r="B2" t="s">
        <v>36</v>
      </c>
      <c r="C2" t="s">
        <v>64</v>
      </c>
    </row>
    <row r="3" spans="1:3">
      <c r="A3" t="s">
        <v>236</v>
      </c>
      <c r="B3" t="s">
        <v>1468</v>
      </c>
      <c r="C3" t="s">
        <v>57</v>
      </c>
    </row>
    <row r="4" spans="1:3">
      <c r="A4" t="s">
        <v>50</v>
      </c>
      <c r="B4" t="s">
        <v>2118</v>
      </c>
      <c r="C4" t="s">
        <v>1089</v>
      </c>
    </row>
    <row r="5" spans="1:3">
      <c r="A5" t="s">
        <v>87</v>
      </c>
      <c r="B5" t="s">
        <v>2119</v>
      </c>
      <c r="C5" t="s">
        <v>2120</v>
      </c>
    </row>
    <row r="6" spans="1:2">
      <c r="A6" t="s">
        <v>37</v>
      </c>
      <c r="B6" t="s">
        <v>2121</v>
      </c>
    </row>
    <row r="7" spans="1:2">
      <c r="A7" t="s">
        <v>375</v>
      </c>
      <c r="B7" t="s">
        <v>112</v>
      </c>
    </row>
    <row r="8" spans="1:2">
      <c r="A8" t="s">
        <v>99</v>
      </c>
      <c r="B8" t="s">
        <v>114</v>
      </c>
    </row>
    <row r="9" spans="1:2">
      <c r="A9" t="s">
        <v>94</v>
      </c>
      <c r="B9" t="s">
        <v>77</v>
      </c>
    </row>
    <row r="10" spans="1:2">
      <c r="A10" t="s">
        <v>92</v>
      </c>
      <c r="B10" t="s">
        <v>275</v>
      </c>
    </row>
    <row r="11" spans="1:2">
      <c r="A11" t="s">
        <v>95</v>
      </c>
      <c r="B11" t="s">
        <v>276</v>
      </c>
    </row>
    <row r="12" spans="1:2">
      <c r="A12" t="s">
        <v>93</v>
      </c>
      <c r="B12" t="s">
        <v>206</v>
      </c>
    </row>
    <row r="13" spans="1:2">
      <c r="A13" t="s">
        <v>96</v>
      </c>
      <c r="B13" t="s">
        <v>277</v>
      </c>
    </row>
    <row r="14" spans="1:2">
      <c r="A14" t="s">
        <v>58</v>
      </c>
      <c r="B14" t="s">
        <v>113</v>
      </c>
    </row>
    <row r="15" spans="1:2">
      <c r="A15" t="s">
        <v>131</v>
      </c>
      <c r="B15" t="s">
        <v>66</v>
      </c>
    </row>
    <row r="16" spans="1:2">
      <c r="A16" t="s">
        <v>100</v>
      </c>
      <c r="B16" t="s">
        <v>278</v>
      </c>
    </row>
    <row r="17" spans="1:2">
      <c r="A17" t="s">
        <v>98</v>
      </c>
      <c r="B17" t="s">
        <v>88</v>
      </c>
    </row>
    <row r="18" spans="1:2">
      <c r="A18" t="s">
        <v>97</v>
      </c>
      <c r="B18" t="s">
        <v>189</v>
      </c>
    </row>
    <row r="19" spans="1:1">
      <c r="A19" t="s">
        <v>205</v>
      </c>
    </row>
    <row r="20" spans="1:1">
      <c r="A20" t="s">
        <v>65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皮山县</vt:lpstr>
      <vt:lpstr>墨玉县</vt:lpstr>
      <vt:lpstr>和田县</vt:lpstr>
      <vt:lpstr>洛浦县</vt:lpstr>
      <vt:lpstr>策勒县</vt:lpstr>
      <vt:lpstr>于田县</vt:lpstr>
      <vt:lpstr>民丰县</vt:lpstr>
      <vt:lpstr>和田市</vt:lpstr>
      <vt:lpstr>附件2</vt:lpstr>
      <vt:lpstr>附件3</vt:lpstr>
      <vt:lpstr>附件4</vt:lpstr>
      <vt:lpstr>资金来源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2023-03-08T05:01:34Z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2052-11.1.0.12970</vt:lpwstr>
  </property>
  <property fmtid="{D5CDD505-2E9C-101B-9397-08002B2CF9AE}" pid="3" name="KSOReadingLayout">
    <vt:bool>true</vt:bool>
  </property>
  <property fmtid="{D5CDD505-2E9C-101B-9397-08002B2CF9AE}" pid="4" name="ICV">
    <vt:lpwstr>6BFC1B46FAFC46EE9F6BB4D30015E539</vt:lpwstr>
  </property>
</Properties>
</file>